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5" windowWidth="15195" windowHeight="7275"/>
  </bookViews>
  <sheets>
    <sheet name="Аналит.отчет" sheetId="1" r:id="rId1"/>
    <sheet name="Инвест. проекты" sheetId="5" r:id="rId2"/>
    <sheet name="Лист1" sheetId="6" r:id="rId3"/>
  </sheets>
  <definedNames>
    <definedName name="_xlnm.Print_Titles" localSheetId="0">Аналит.отчет!$5:$5</definedName>
    <definedName name="_xlnm.Print_Area" localSheetId="0">Аналит.отчет!$A$1:$E$163</definedName>
    <definedName name="_xlnm.Print_Area" localSheetId="1">'Инвест. проекты'!$A$1:$H$11</definedName>
  </definedNames>
  <calcPr calcId="144525"/>
</workbook>
</file>

<file path=xl/calcChain.xml><?xml version="1.0" encoding="utf-8"?>
<calcChain xmlns="http://schemas.openxmlformats.org/spreadsheetml/2006/main">
  <c r="E143" i="1" l="1"/>
  <c r="E102" i="1" l="1"/>
  <c r="E94" i="1"/>
  <c r="E90" i="1"/>
  <c r="E89" i="1"/>
  <c r="E88" i="1"/>
  <c r="C70" i="1" l="1"/>
  <c r="E64" i="1"/>
  <c r="E28" i="1" l="1"/>
  <c r="C76" i="1" l="1"/>
  <c r="C74" i="1"/>
  <c r="C72" i="1"/>
  <c r="C69" i="1"/>
  <c r="C67" i="1"/>
  <c r="C159" i="1" l="1"/>
  <c r="C121" i="1"/>
  <c r="C51" i="1" l="1"/>
  <c r="C29" i="1" l="1"/>
  <c r="D153" i="1" l="1"/>
  <c r="C153" i="1" l="1"/>
  <c r="D127" i="1" l="1"/>
  <c r="C127" i="1"/>
  <c r="C122" i="1"/>
  <c r="D51" i="1" l="1"/>
  <c r="E136" i="1" l="1"/>
  <c r="E156" i="1" l="1"/>
  <c r="E77" i="1"/>
  <c r="E86" i="1"/>
  <c r="E107" i="1"/>
  <c r="E87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21" i="1"/>
  <c r="E104" i="1"/>
  <c r="E27" i="1"/>
  <c r="E56" i="1"/>
  <c r="E59" i="1"/>
  <c r="E61" i="1"/>
  <c r="E51" i="1"/>
  <c r="E50" i="1"/>
  <c r="E75" i="1"/>
  <c r="E73" i="1"/>
  <c r="E71" i="1"/>
  <c r="E68" i="1"/>
  <c r="E66" i="1"/>
  <c r="E46" i="1" l="1"/>
  <c r="E29" i="1"/>
  <c r="E127" i="1"/>
  <c r="E23" i="1" l="1"/>
  <c r="E14" i="1"/>
  <c r="E10" i="1"/>
  <c r="E32" i="1" l="1"/>
  <c r="E38" i="1"/>
  <c r="C22" i="1"/>
  <c r="E9" i="1"/>
  <c r="E7" i="1" l="1"/>
  <c r="E22" i="1"/>
</calcChain>
</file>

<file path=xl/sharedStrings.xml><?xml version="1.0" encoding="utf-8"?>
<sst xmlns="http://schemas.openxmlformats.org/spreadsheetml/2006/main" count="365" uniqueCount="180">
  <si>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</si>
  <si>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</si>
  <si>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</si>
  <si>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</si>
  <si>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</si>
  <si>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</si>
  <si>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</si>
  <si>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</si>
  <si>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</si>
  <si>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</si>
  <si>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</si>
  <si>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</si>
  <si>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</si>
  <si>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</si>
  <si>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</si>
  <si>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</si>
  <si>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3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</si>
  <si>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</si>
  <si>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</si>
  <si>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</si>
  <si>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</si>
  <si>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</si>
  <si>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</si>
  <si>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</si>
  <si>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</si>
  <si>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</si>
  <si>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</si>
  <si>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</si>
  <si>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</si>
  <si>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</si>
  <si>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</si>
  <si>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</si>
  <si>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</si>
  <si>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</si>
  <si>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</si>
  <si>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</si>
  <si>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ООО "КНАУФ ГИПС БАЙКАЛ"</t>
  </si>
  <si>
    <t>СХАО "Приморский"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</si>
  <si>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</si>
  <si>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</si>
  <si>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</si>
  <si>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</si>
  <si>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</si>
  <si>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</si>
  <si>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</si>
  <si>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</si>
  <si>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</si>
  <si>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</si>
  <si>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</si>
  <si>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</si>
  <si>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</si>
  <si>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</si>
  <si>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</si>
  <si>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</si>
  <si>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</si>
  <si>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</si>
  <si>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</si>
  <si>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</si>
  <si>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</si>
  <si>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</si>
  <si>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</si>
  <si>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</si>
  <si>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</si>
  <si>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</si>
  <si>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</si>
  <si>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</si>
  <si>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</si>
  <si>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</si>
  <si>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</si>
  <si>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</si>
  <si>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</si>
  <si>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</si>
  <si>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</si>
  <si>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</si>
  <si>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</si>
  <si>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</si>
  <si>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</si>
  <si>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</si>
  <si>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</si>
  <si>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</si>
  <si>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</si>
  <si>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</si>
  <si>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</si>
  <si>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</si>
  <si>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</si>
  <si>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</si>
  <si>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</si>
  <si>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</si>
  <si>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</si>
  <si>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</si>
  <si>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</si>
  <si>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</si>
  <si>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</si>
  <si>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</si>
  <si>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</si>
  <si>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</si>
  <si>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</si>
  <si>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</si>
  <si>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</si>
  <si>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</si>
  <si>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</si>
  <si>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</si>
  <si>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</si>
  <si>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</si>
  <si>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</si>
  <si>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</si>
  <si>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</si>
  <si>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</si>
  <si>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</si>
  <si>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</si>
  <si>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</si>
  <si>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</si>
  <si>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</si>
  <si>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</si>
  <si>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</si>
  <si>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</si>
  <si>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</si>
  <si>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</si>
  <si>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</si>
  <si>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</si>
  <si>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</si>
  <si>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</si>
  <si>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</si>
  <si>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</si>
  <si>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</si>
  <si>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</si>
  <si>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</si>
  <si>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</si>
  <si>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</si>
  <si>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</si>
  <si>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</si>
  <si>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</si>
  <si>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</si>
  <si>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</si>
  <si>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</si>
  <si>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</si>
  <si>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</si>
  <si>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</si>
  <si>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</si>
  <si>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</si>
  <si>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</si>
  <si>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</si>
  <si>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</si>
  <si>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</si>
  <si>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</si>
  <si>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</si>
  <si>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МБУ "Газета "Свет Октября"</t>
  </si>
  <si>
    <t>Администрация МО "Нукутский район"</t>
  </si>
  <si>
    <t>Мощность проекта
 (в соответст. единицах)</t>
  </si>
  <si>
    <t>Строительство школы в п. Новонукутский</t>
  </si>
  <si>
    <t>п Новонукутский</t>
  </si>
  <si>
    <t>154 места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</si>
  <si>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</si>
  <si>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поиск инвестора</t>
  </si>
  <si>
    <t>д.Мельхитуй</t>
  </si>
  <si>
    <t>Строительство базы отдыха "Солнечный берег Мельхитуя"</t>
  </si>
  <si>
    <t>40 мест</t>
  </si>
  <si>
    <t xml:space="preserve"> "Нукутский район" за 1 квартал 2021 г.</t>
  </si>
  <si>
    <t>ОАО Нукутское РТП</t>
  </si>
  <si>
    <t>СССПК "Спектр"</t>
  </si>
  <si>
    <t>СССПК "Ейский"</t>
  </si>
  <si>
    <t>Обрабатывающие производства (С), всего</t>
  </si>
  <si>
    <t>Обеспечение электрической энергией, газом и паром; кондиционирование воздуха (D) - всего</t>
  </si>
  <si>
    <t>ИП Шаповалов В.Н.</t>
  </si>
  <si>
    <t>Саянское отделение ООО "Иркутскэнергосбыт"</t>
  </si>
  <si>
    <t>Строительство (F) - всего</t>
  </si>
  <si>
    <t>ООО "Агротехстрой"</t>
  </si>
  <si>
    <t>ООО "Крот"</t>
  </si>
  <si>
    <t>ООО "Ремстрой"</t>
  </si>
  <si>
    <t>ООО "Хада"</t>
  </si>
  <si>
    <t>Торговля оптовая и розничная; ремонт автотранспортных средств и мотоциклов (G) - всего</t>
  </si>
  <si>
    <t>ООО "Промавто"</t>
  </si>
  <si>
    <t>ИП Шамбуева О.Н.</t>
  </si>
  <si>
    <t>ООО "Наран"</t>
  </si>
  <si>
    <t>ООО "Баргузин"</t>
  </si>
  <si>
    <t>Транспортировка и хранение (H) - всего</t>
  </si>
  <si>
    <t>ООО "Сибавтотех"</t>
  </si>
  <si>
    <t>Значение показателя за соответствующий период 2021 года</t>
  </si>
  <si>
    <t>Аналитический отчет о социально-экономической ситуации в муниципальном образовании "Нукутский район" за 9 месяцев 2022 года</t>
  </si>
  <si>
    <t>Значение показателя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</si>
</sst>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18" fillId="0" borderId="0" xfId="0" applyFont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18" fillId="0" borderId="12" xfId="0" applyFont="1" applyBorder="1"/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1" xfId="0" applyFont="1" applyFill="1" applyBorder="1"/>
    <xf numFmtId="0" fontId="6" fillId="0" borderId="8" xfId="0" applyFont="1" applyFill="1" applyBorder="1" applyAlignment="1">
      <alignment horizontal="right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="80" zoomScaleNormal="75" zoomScaleSheetLayoutView="80" workbookViewId="0">
      <pane ySplit="4" topLeftCell="A7" activePane="bottomLeft" state="frozen"/>
      <selection activeCell="A3" sqref="A3"/>
      <selection pane="bottomLeft" activeCell="C164" sqref="C164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9.28515625" customWidth="1"/>
  </cols>
  <sheetData>
    <row r="1" spans="1:6" ht="105" hidden="1" customHeight="1" x14ac:dyDescent="0.2">
      <c r="A1" s="1"/>
      <c r="B1" s="2"/>
      <c r="C1" s="1"/>
      <c r="D1" s="110" t="s">
        <v>38</v>
      </c>
      <c r="E1" s="110"/>
    </row>
    <row r="2" spans="1:6" ht="18" hidden="1" x14ac:dyDescent="0.2">
      <c r="A2" s="2"/>
      <c r="B2" s="2"/>
      <c r="C2" s="1"/>
      <c r="D2" s="111"/>
      <c r="E2" s="111"/>
    </row>
    <row r="3" spans="1:6" ht="39.75" customHeight="1" x14ac:dyDescent="0.2">
      <c r="A3" s="112" t="s">
        <v>178</v>
      </c>
      <c r="B3" s="112"/>
      <c r="C3" s="112"/>
      <c r="D3" s="112"/>
      <c r="E3" s="112"/>
    </row>
    <row r="4" spans="1:6" ht="18" hidden="1" x14ac:dyDescent="0.2">
      <c r="A4" s="113"/>
      <c r="B4" s="113"/>
      <c r="C4" s="113"/>
      <c r="D4" s="113"/>
      <c r="E4" s="113"/>
    </row>
    <row r="5" spans="1:6" ht="96.75" customHeight="1" x14ac:dyDescent="0.2">
      <c r="A5" s="12" t="s">
        <v>39</v>
      </c>
      <c r="B5" s="13" t="s">
        <v>40</v>
      </c>
      <c r="C5" s="14" t="s">
        <v>179</v>
      </c>
      <c r="D5" s="15" t="s">
        <v>177</v>
      </c>
      <c r="E5" s="14" t="s">
        <v>41</v>
      </c>
    </row>
    <row r="6" spans="1:6" ht="18.75" x14ac:dyDescent="0.2">
      <c r="A6" s="118" t="s">
        <v>42</v>
      </c>
      <c r="B6" s="119"/>
      <c r="C6" s="119"/>
      <c r="D6" s="119"/>
      <c r="E6" s="120"/>
    </row>
    <row r="7" spans="1:6" ht="39" x14ac:dyDescent="0.2">
      <c r="A7" s="46" t="s">
        <v>28</v>
      </c>
      <c r="B7" s="52" t="s">
        <v>43</v>
      </c>
      <c r="C7" s="33">
        <v>8744.68</v>
      </c>
      <c r="D7" s="33">
        <v>6480.53</v>
      </c>
      <c r="E7" s="100">
        <f>C7/D7*100</f>
        <v>134.93772885859644</v>
      </c>
      <c r="F7" s="16"/>
    </row>
    <row r="8" spans="1:6" ht="18.75" x14ac:dyDescent="0.2">
      <c r="A8" s="47" t="s">
        <v>44</v>
      </c>
      <c r="B8" s="53"/>
      <c r="C8" s="34"/>
      <c r="D8" s="34"/>
      <c r="E8" s="40"/>
    </row>
    <row r="9" spans="1:6" ht="41.25" customHeight="1" x14ac:dyDescent="0.2">
      <c r="A9" s="48" t="s">
        <v>143</v>
      </c>
      <c r="B9" s="54" t="s">
        <v>43</v>
      </c>
      <c r="C9" s="35">
        <v>314.32</v>
      </c>
      <c r="D9" s="35">
        <v>163.26</v>
      </c>
      <c r="E9" s="37">
        <f t="shared" ref="E9:E14" si="0">C9/D9*100</f>
        <v>192.52725713585693</v>
      </c>
    </row>
    <row r="10" spans="1:6" ht="42.75" customHeight="1" x14ac:dyDescent="0.2">
      <c r="A10" s="48" t="s">
        <v>20</v>
      </c>
      <c r="B10" s="54" t="s">
        <v>43</v>
      </c>
      <c r="C10" s="35">
        <v>314.32</v>
      </c>
      <c r="D10" s="35">
        <v>163.26</v>
      </c>
      <c r="E10" s="37">
        <f t="shared" si="0"/>
        <v>192.52725713585693</v>
      </c>
    </row>
    <row r="11" spans="1:6" ht="20.25" customHeight="1" x14ac:dyDescent="0.2">
      <c r="A11" s="48" t="s">
        <v>2</v>
      </c>
      <c r="B11" s="54" t="s">
        <v>43</v>
      </c>
      <c r="C11" s="35">
        <v>0</v>
      </c>
      <c r="D11" s="35">
        <v>0</v>
      </c>
      <c r="E11" s="37"/>
    </row>
    <row r="12" spans="1:6" ht="18.75" x14ac:dyDescent="0.2">
      <c r="A12" s="48" t="s">
        <v>3</v>
      </c>
      <c r="B12" s="54" t="s">
        <v>43</v>
      </c>
      <c r="C12" s="35">
        <v>0</v>
      </c>
      <c r="D12" s="35">
        <v>0</v>
      </c>
      <c r="E12" s="35"/>
    </row>
    <row r="13" spans="1:6" ht="18.75" x14ac:dyDescent="0.2">
      <c r="A13" s="49" t="s">
        <v>119</v>
      </c>
      <c r="B13" s="54" t="s">
        <v>43</v>
      </c>
      <c r="C13" s="35">
        <v>0</v>
      </c>
      <c r="D13" s="35">
        <v>0</v>
      </c>
      <c r="E13" s="37"/>
    </row>
    <row r="14" spans="1:6" ht="18.75" x14ac:dyDescent="0.2">
      <c r="A14" s="49" t="s">
        <v>120</v>
      </c>
      <c r="B14" s="54" t="s">
        <v>43</v>
      </c>
      <c r="C14" s="35">
        <v>7326.85</v>
      </c>
      <c r="D14" s="36">
        <v>6317.27</v>
      </c>
      <c r="E14" s="37">
        <f t="shared" si="0"/>
        <v>115.98127039053261</v>
      </c>
    </row>
    <row r="15" spans="1:6" ht="37.5" customHeight="1" x14ac:dyDescent="0.2">
      <c r="A15" s="48" t="s">
        <v>4</v>
      </c>
      <c r="B15" s="54" t="s">
        <v>43</v>
      </c>
      <c r="C15" s="35">
        <v>313.27999999999997</v>
      </c>
      <c r="D15" s="35">
        <v>0</v>
      </c>
      <c r="E15" s="37">
        <v>0</v>
      </c>
    </row>
    <row r="16" spans="1:6" ht="41.25" customHeight="1" x14ac:dyDescent="0.2">
      <c r="A16" s="48" t="s">
        <v>5</v>
      </c>
      <c r="B16" s="54" t="s">
        <v>43</v>
      </c>
      <c r="C16" s="35">
        <v>0</v>
      </c>
      <c r="D16" s="35">
        <v>0</v>
      </c>
      <c r="E16" s="37">
        <v>0</v>
      </c>
    </row>
    <row r="17" spans="1:5" ht="18.75" x14ac:dyDescent="0.2">
      <c r="A17" s="49" t="s">
        <v>33</v>
      </c>
      <c r="B17" s="54" t="s">
        <v>43</v>
      </c>
      <c r="C17" s="35">
        <v>353.34</v>
      </c>
      <c r="D17" s="35">
        <v>0</v>
      </c>
      <c r="E17" s="37">
        <v>0</v>
      </c>
    </row>
    <row r="18" spans="1:5" ht="37.5" x14ac:dyDescent="0.2">
      <c r="A18" s="48" t="s">
        <v>21</v>
      </c>
      <c r="B18" s="54" t="s">
        <v>43</v>
      </c>
      <c r="C18" s="35">
        <v>289.29000000000002</v>
      </c>
      <c r="D18" s="35">
        <v>0</v>
      </c>
      <c r="E18" s="37">
        <v>0</v>
      </c>
    </row>
    <row r="19" spans="1:5" ht="18.75" x14ac:dyDescent="0.2">
      <c r="A19" s="48" t="s">
        <v>32</v>
      </c>
      <c r="B19" s="54" t="s">
        <v>43</v>
      </c>
      <c r="C19" s="35">
        <v>147.6</v>
      </c>
      <c r="D19" s="35">
        <v>0</v>
      </c>
      <c r="E19" s="37">
        <v>0</v>
      </c>
    </row>
    <row r="20" spans="1:5" ht="18.75" x14ac:dyDescent="0.2">
      <c r="A20" s="48" t="s">
        <v>34</v>
      </c>
      <c r="B20" s="54" t="s">
        <v>43</v>
      </c>
      <c r="C20" s="35">
        <v>0</v>
      </c>
      <c r="D20" s="35">
        <v>0</v>
      </c>
      <c r="E20" s="37">
        <v>0</v>
      </c>
    </row>
    <row r="21" spans="1:5" ht="18.75" x14ac:dyDescent="0.2">
      <c r="A21" s="49" t="s">
        <v>124</v>
      </c>
      <c r="B21" s="54" t="s">
        <v>43</v>
      </c>
      <c r="C21" s="35">
        <v>0</v>
      </c>
      <c r="D21" s="35">
        <v>0</v>
      </c>
      <c r="E21" s="37">
        <v>0</v>
      </c>
    </row>
    <row r="22" spans="1:5" ht="39" x14ac:dyDescent="0.2">
      <c r="A22" s="50" t="s">
        <v>45</v>
      </c>
      <c r="B22" s="54" t="s">
        <v>46</v>
      </c>
      <c r="C22" s="35">
        <f>C7/15529*1000000/1000</f>
        <v>563.11932513362103</v>
      </c>
      <c r="D22" s="35">
        <v>415.98</v>
      </c>
      <c r="E22" s="35">
        <f>C22/D22*100</f>
        <v>135.37173064417064</v>
      </c>
    </row>
    <row r="23" spans="1:5" ht="19.5" x14ac:dyDescent="0.2">
      <c r="A23" s="50" t="s">
        <v>129</v>
      </c>
      <c r="B23" s="54" t="s">
        <v>43</v>
      </c>
      <c r="C23" s="35">
        <v>797.46</v>
      </c>
      <c r="D23" s="38">
        <v>438.85</v>
      </c>
      <c r="E23" s="35">
        <f>C23/D23*100</f>
        <v>181.71584823971745</v>
      </c>
    </row>
    <row r="24" spans="1:5" ht="19.5" x14ac:dyDescent="0.2">
      <c r="A24" s="50" t="s">
        <v>47</v>
      </c>
      <c r="B24" s="54" t="s">
        <v>43</v>
      </c>
      <c r="C24" s="35">
        <v>0</v>
      </c>
      <c r="D24" s="35">
        <v>0</v>
      </c>
      <c r="E24" s="35"/>
    </row>
    <row r="25" spans="1:5" ht="19.5" x14ac:dyDescent="0.2">
      <c r="A25" s="50" t="s">
        <v>48</v>
      </c>
      <c r="B25" s="54" t="s">
        <v>49</v>
      </c>
      <c r="C25" s="36">
        <v>100</v>
      </c>
      <c r="D25" s="35">
        <v>100</v>
      </c>
      <c r="E25" s="35">
        <v>100</v>
      </c>
    </row>
    <row r="26" spans="1:5" ht="19.5" x14ac:dyDescent="0.2">
      <c r="A26" s="50" t="s">
        <v>50</v>
      </c>
      <c r="B26" s="54" t="s">
        <v>49</v>
      </c>
      <c r="C26" s="35">
        <v>0</v>
      </c>
      <c r="D26" s="35">
        <v>0</v>
      </c>
      <c r="E26" s="101"/>
    </row>
    <row r="27" spans="1:5" ht="58.5" x14ac:dyDescent="0.2">
      <c r="A27" s="50" t="s">
        <v>51</v>
      </c>
      <c r="B27" s="54" t="s">
        <v>43</v>
      </c>
      <c r="C27" s="35">
        <v>123.91</v>
      </c>
      <c r="D27" s="38">
        <v>123.65</v>
      </c>
      <c r="E27" s="35">
        <f>C27/D27*100</f>
        <v>100.21027092600082</v>
      </c>
    </row>
    <row r="28" spans="1:5" ht="58.5" x14ac:dyDescent="0.2">
      <c r="A28" s="50" t="s">
        <v>52</v>
      </c>
      <c r="B28" s="54" t="s">
        <v>43</v>
      </c>
      <c r="C28" s="35">
        <v>95.92</v>
      </c>
      <c r="D28" s="35">
        <v>92.73</v>
      </c>
      <c r="E28" s="35">
        <f>C28/D28*100</f>
        <v>103.44009489916964</v>
      </c>
    </row>
    <row r="29" spans="1:5" ht="58.5" x14ac:dyDescent="0.2">
      <c r="A29" s="51" t="s">
        <v>130</v>
      </c>
      <c r="B29" s="55" t="s">
        <v>46</v>
      </c>
      <c r="C29" s="37">
        <f>C28/15529*1000</f>
        <v>6.1768304462618326</v>
      </c>
      <c r="D29" s="37">
        <v>5.95</v>
      </c>
      <c r="E29" s="37">
        <f>C29/D29*100</f>
        <v>103.8122764077619</v>
      </c>
    </row>
    <row r="30" spans="1:5" ht="18.75" x14ac:dyDescent="0.2">
      <c r="A30" s="115" t="s">
        <v>54</v>
      </c>
      <c r="B30" s="116"/>
      <c r="C30" s="116"/>
      <c r="D30" s="116"/>
      <c r="E30" s="117"/>
    </row>
    <row r="31" spans="1:5" ht="18.75" x14ac:dyDescent="0.2">
      <c r="A31" s="42" t="s">
        <v>22</v>
      </c>
      <c r="B31" s="56"/>
      <c r="C31" s="57"/>
      <c r="D31" s="39"/>
      <c r="E31" s="98"/>
    </row>
    <row r="32" spans="1:5" ht="37.5" x14ac:dyDescent="0.2">
      <c r="A32" s="43" t="s">
        <v>26</v>
      </c>
      <c r="B32" s="54" t="s">
        <v>43</v>
      </c>
      <c r="C32" s="35">
        <v>7336.94</v>
      </c>
      <c r="D32" s="35">
        <v>6087.37</v>
      </c>
      <c r="E32" s="41">
        <f>C32/D32*100</f>
        <v>120.52725561285087</v>
      </c>
    </row>
    <row r="33" spans="1:5" ht="18.75" x14ac:dyDescent="0.2">
      <c r="A33" s="43" t="s">
        <v>27</v>
      </c>
      <c r="B33" s="53" t="s">
        <v>49</v>
      </c>
      <c r="C33" s="40">
        <v>86.24</v>
      </c>
      <c r="D33" s="40">
        <v>122.79</v>
      </c>
      <c r="E33" s="99"/>
    </row>
    <row r="34" spans="1:5" ht="18.75" x14ac:dyDescent="0.2">
      <c r="A34" s="44" t="s">
        <v>135</v>
      </c>
      <c r="B34" s="52"/>
      <c r="C34" s="33"/>
      <c r="D34" s="33"/>
      <c r="E34" s="98"/>
    </row>
    <row r="35" spans="1:5" ht="37.5" x14ac:dyDescent="0.2">
      <c r="A35" s="43" t="s">
        <v>55</v>
      </c>
      <c r="B35" s="53" t="s">
        <v>43</v>
      </c>
      <c r="C35" s="41">
        <v>0</v>
      </c>
      <c r="D35" s="41">
        <v>0</v>
      </c>
      <c r="E35" s="41">
        <v>0</v>
      </c>
    </row>
    <row r="36" spans="1:5" ht="18.75" x14ac:dyDescent="0.2">
      <c r="A36" s="43" t="s">
        <v>7</v>
      </c>
      <c r="B36" s="53" t="s">
        <v>49</v>
      </c>
      <c r="C36" s="41"/>
      <c r="D36" s="41"/>
      <c r="E36" s="99"/>
    </row>
    <row r="37" spans="1:5" ht="18.75" x14ac:dyDescent="0.2">
      <c r="A37" s="44" t="s">
        <v>136</v>
      </c>
      <c r="B37" s="52"/>
      <c r="C37" s="33"/>
      <c r="D37" s="33"/>
      <c r="E37" s="98"/>
    </row>
    <row r="38" spans="1:5" ht="37.5" x14ac:dyDescent="0.2">
      <c r="A38" s="43" t="s">
        <v>55</v>
      </c>
      <c r="B38" s="53" t="s">
        <v>43</v>
      </c>
      <c r="C38" s="41">
        <v>7023.66</v>
      </c>
      <c r="D38" s="41">
        <v>6087.37</v>
      </c>
      <c r="E38" s="41">
        <f>C38/D38*100</f>
        <v>115.38086234285086</v>
      </c>
    </row>
    <row r="39" spans="1:5" ht="18.75" x14ac:dyDescent="0.2">
      <c r="A39" s="43" t="s">
        <v>7</v>
      </c>
      <c r="B39" s="53" t="s">
        <v>49</v>
      </c>
      <c r="C39" s="41">
        <v>83.97</v>
      </c>
      <c r="D39" s="41">
        <v>125.43</v>
      </c>
      <c r="E39" s="99"/>
    </row>
    <row r="40" spans="1:5" ht="37.5" x14ac:dyDescent="0.2">
      <c r="A40" s="44" t="s">
        <v>137</v>
      </c>
      <c r="B40" s="52"/>
      <c r="C40" s="33"/>
      <c r="D40" s="33"/>
      <c r="E40" s="98"/>
    </row>
    <row r="41" spans="1:5" ht="37.5" x14ac:dyDescent="0.2">
      <c r="A41" s="43" t="s">
        <v>126</v>
      </c>
      <c r="B41" s="53" t="s">
        <v>43</v>
      </c>
      <c r="C41" s="41">
        <v>313.27999999999997</v>
      </c>
      <c r="D41" s="41"/>
      <c r="E41" s="41"/>
    </row>
    <row r="42" spans="1:5" ht="18.75" x14ac:dyDescent="0.2">
      <c r="A42" s="45" t="s">
        <v>7</v>
      </c>
      <c r="B42" s="54" t="s">
        <v>49</v>
      </c>
      <c r="C42" s="35"/>
      <c r="D42" s="35"/>
      <c r="E42" s="99"/>
    </row>
    <row r="43" spans="1:5" ht="56.25" x14ac:dyDescent="0.2">
      <c r="A43" s="44" t="s">
        <v>0</v>
      </c>
      <c r="B43" s="52"/>
      <c r="C43" s="33"/>
      <c r="D43" s="33"/>
      <c r="E43" s="98"/>
    </row>
    <row r="44" spans="1:5" ht="37.5" x14ac:dyDescent="0.2">
      <c r="A44" s="43" t="s">
        <v>126</v>
      </c>
      <c r="B44" s="53" t="s">
        <v>43</v>
      </c>
      <c r="C44" s="41">
        <v>0</v>
      </c>
      <c r="D44" s="41">
        <v>0</v>
      </c>
      <c r="E44" s="41">
        <v>0</v>
      </c>
    </row>
    <row r="45" spans="1:5" ht="37.5" x14ac:dyDescent="0.2">
      <c r="A45" s="62" t="s">
        <v>144</v>
      </c>
      <c r="B45" s="63"/>
      <c r="C45" s="37"/>
      <c r="D45" s="37"/>
      <c r="E45" s="35"/>
    </row>
    <row r="46" spans="1:5" ht="18.75" x14ac:dyDescent="0.2">
      <c r="A46" s="64" t="s">
        <v>56</v>
      </c>
      <c r="B46" s="65" t="s">
        <v>43</v>
      </c>
      <c r="C46" s="37">
        <v>300.55</v>
      </c>
      <c r="D46" s="37">
        <v>154.33000000000001</v>
      </c>
      <c r="E46" s="35">
        <f>C46/D46*100</f>
        <v>194.74502689042959</v>
      </c>
    </row>
    <row r="47" spans="1:5" ht="18.75" x14ac:dyDescent="0.2">
      <c r="A47" s="66" t="s">
        <v>23</v>
      </c>
      <c r="B47" s="67" t="s">
        <v>49</v>
      </c>
      <c r="C47" s="58">
        <v>95.53</v>
      </c>
      <c r="D47" s="58">
        <v>120.18</v>
      </c>
      <c r="E47" s="108"/>
    </row>
    <row r="48" spans="1:5" ht="18.75" x14ac:dyDescent="0.2">
      <c r="A48" s="68" t="s">
        <v>24</v>
      </c>
      <c r="B48" s="69"/>
      <c r="C48" s="33"/>
      <c r="D48" s="33"/>
      <c r="E48" s="102"/>
    </row>
    <row r="49" spans="1:5" ht="18.75" x14ac:dyDescent="0.2">
      <c r="A49" s="70" t="s">
        <v>57</v>
      </c>
      <c r="B49" s="53" t="s">
        <v>43</v>
      </c>
      <c r="C49" s="41">
        <v>0</v>
      </c>
      <c r="D49" s="41">
        <v>0</v>
      </c>
      <c r="E49" s="35">
        <v>0</v>
      </c>
    </row>
    <row r="50" spans="1:5" ht="18.75" x14ac:dyDescent="0.2">
      <c r="A50" s="70" t="s">
        <v>58</v>
      </c>
      <c r="B50" s="53" t="s">
        <v>59</v>
      </c>
      <c r="C50" s="41">
        <v>2206</v>
      </c>
      <c r="D50" s="41">
        <v>2618</v>
      </c>
      <c r="E50" s="35">
        <f>C50/D50*100</f>
        <v>84.262796027501906</v>
      </c>
    </row>
    <row r="51" spans="1:5" ht="18.75" x14ac:dyDescent="0.2">
      <c r="A51" s="66" t="s">
        <v>60</v>
      </c>
      <c r="B51" s="67" t="s">
        <v>59</v>
      </c>
      <c r="C51" s="58">
        <f>C50/15529</f>
        <v>0.14205679696052548</v>
      </c>
      <c r="D51" s="58">
        <f>D50/15690</f>
        <v>0.1668578712555768</v>
      </c>
      <c r="E51" s="35">
        <f>C51/D51*100</f>
        <v>85.136407345708349</v>
      </c>
    </row>
    <row r="52" spans="1:5" ht="18.75" x14ac:dyDescent="0.2">
      <c r="A52" s="71" t="s">
        <v>25</v>
      </c>
      <c r="B52" s="72"/>
      <c r="C52" s="40"/>
      <c r="D52" s="40"/>
      <c r="E52" s="102"/>
    </row>
    <row r="53" spans="1:5" ht="18.75" x14ac:dyDescent="0.2">
      <c r="A53" s="70" t="s">
        <v>61</v>
      </c>
      <c r="B53" s="53" t="s">
        <v>62</v>
      </c>
      <c r="C53" s="41">
        <v>0</v>
      </c>
      <c r="D53" s="41">
        <v>0</v>
      </c>
      <c r="E53" s="35">
        <v>0</v>
      </c>
    </row>
    <row r="54" spans="1:5" ht="18.75" x14ac:dyDescent="0.2">
      <c r="A54" s="64" t="s">
        <v>63</v>
      </c>
      <c r="B54" s="65" t="s">
        <v>64</v>
      </c>
      <c r="C54" s="40">
        <v>0</v>
      </c>
      <c r="D54" s="40">
        <v>0</v>
      </c>
      <c r="E54" s="41">
        <v>0</v>
      </c>
    </row>
    <row r="55" spans="1:5" ht="37.5" x14ac:dyDescent="0.2">
      <c r="A55" s="68" t="s">
        <v>6</v>
      </c>
      <c r="B55" s="69"/>
      <c r="C55" s="33"/>
      <c r="D55" s="33"/>
      <c r="E55" s="102"/>
    </row>
    <row r="56" spans="1:5" ht="18.75" x14ac:dyDescent="0.2">
      <c r="A56" s="70" t="s">
        <v>65</v>
      </c>
      <c r="B56" s="53" t="s">
        <v>43</v>
      </c>
      <c r="C56" s="41">
        <v>715.41</v>
      </c>
      <c r="D56" s="41">
        <v>682.5</v>
      </c>
      <c r="E56" s="35">
        <f>C56/D56*100</f>
        <v>104.82197802197801</v>
      </c>
    </row>
    <row r="57" spans="1:5" ht="18.75" x14ac:dyDescent="0.2">
      <c r="A57" s="66" t="s">
        <v>66</v>
      </c>
      <c r="B57" s="67" t="s">
        <v>49</v>
      </c>
      <c r="C57" s="58"/>
      <c r="D57" s="58">
        <v>100</v>
      </c>
      <c r="E57" s="108"/>
    </row>
    <row r="58" spans="1:5" ht="18.75" x14ac:dyDescent="0.2">
      <c r="A58" s="68" t="s">
        <v>67</v>
      </c>
      <c r="B58" s="69"/>
      <c r="C58" s="33"/>
      <c r="D58" s="33"/>
      <c r="E58" s="102"/>
    </row>
    <row r="59" spans="1:5" ht="18.75" x14ac:dyDescent="0.2">
      <c r="A59" s="70" t="s">
        <v>68</v>
      </c>
      <c r="B59" s="53" t="s">
        <v>69</v>
      </c>
      <c r="C59" s="59">
        <v>14</v>
      </c>
      <c r="D59" s="59">
        <v>14</v>
      </c>
      <c r="E59" s="35">
        <f>C59/D59*100</f>
        <v>100</v>
      </c>
    </row>
    <row r="60" spans="1:5" ht="37.5" x14ac:dyDescent="0.2">
      <c r="A60" s="66" t="s">
        <v>70</v>
      </c>
      <c r="B60" s="67" t="s">
        <v>49</v>
      </c>
      <c r="C60" s="58">
        <v>6.34</v>
      </c>
      <c r="D60" s="58">
        <v>6.34</v>
      </c>
      <c r="E60" s="108"/>
    </row>
    <row r="61" spans="1:5" ht="19.5" x14ac:dyDescent="0.2">
      <c r="A61" s="46" t="s">
        <v>138</v>
      </c>
      <c r="B61" s="65" t="s">
        <v>46</v>
      </c>
      <c r="C61" s="60">
        <v>426414</v>
      </c>
      <c r="D61" s="60">
        <v>75200</v>
      </c>
      <c r="E61" s="35">
        <f>C61/D61*100</f>
        <v>567.03989361702133</v>
      </c>
    </row>
    <row r="62" spans="1:5" ht="18.75" x14ac:dyDescent="0.2">
      <c r="A62" s="73" t="s">
        <v>71</v>
      </c>
      <c r="B62" s="74" t="s">
        <v>46</v>
      </c>
      <c r="C62" s="61">
        <v>2742</v>
      </c>
      <c r="D62" s="61"/>
      <c r="E62" s="35"/>
    </row>
    <row r="63" spans="1:5" ht="18.75" x14ac:dyDescent="0.2">
      <c r="A63" s="121" t="s">
        <v>30</v>
      </c>
      <c r="B63" s="122"/>
      <c r="C63" s="122"/>
      <c r="D63" s="122"/>
      <c r="E63" s="123"/>
    </row>
    <row r="64" spans="1:5" ht="78" x14ac:dyDescent="0.2">
      <c r="A64" s="46" t="s">
        <v>72</v>
      </c>
      <c r="B64" s="65" t="s">
        <v>83</v>
      </c>
      <c r="C64" s="75">
        <v>0</v>
      </c>
      <c r="D64" s="75">
        <v>3.33</v>
      </c>
      <c r="E64" s="57">
        <f>C64/D64*100</f>
        <v>0</v>
      </c>
    </row>
    <row r="65" spans="1:5" ht="19.5" x14ac:dyDescent="0.2">
      <c r="A65" s="50" t="s">
        <v>73</v>
      </c>
      <c r="B65" s="79"/>
      <c r="C65" s="97"/>
      <c r="D65" s="76"/>
      <c r="E65" s="35"/>
    </row>
    <row r="66" spans="1:5" ht="18.75" x14ac:dyDescent="0.2">
      <c r="A66" s="48" t="s">
        <v>74</v>
      </c>
      <c r="B66" s="54" t="s">
        <v>75</v>
      </c>
      <c r="C66" s="76">
        <v>7.5789999999999997</v>
      </c>
      <c r="D66" s="76">
        <v>7.609</v>
      </c>
      <c r="E66" s="57">
        <f>C66/D66*100</f>
        <v>99.605730056512016</v>
      </c>
    </row>
    <row r="67" spans="1:5" ht="18.75" x14ac:dyDescent="0.2">
      <c r="A67" s="80" t="s">
        <v>76</v>
      </c>
      <c r="B67" s="54" t="s">
        <v>49</v>
      </c>
      <c r="C67" s="76">
        <f>C66/C70*100</f>
        <v>48.805460750853243</v>
      </c>
      <c r="D67" s="76">
        <v>48.8</v>
      </c>
      <c r="E67" s="35"/>
    </row>
    <row r="68" spans="1:5" ht="18.75" x14ac:dyDescent="0.2">
      <c r="A68" s="48" t="s">
        <v>77</v>
      </c>
      <c r="B68" s="54" t="s">
        <v>75</v>
      </c>
      <c r="C68" s="76">
        <v>7.95</v>
      </c>
      <c r="D68" s="76">
        <v>7.9829999999999997</v>
      </c>
      <c r="E68" s="57">
        <f>C68/D68*100</f>
        <v>99.586621570838048</v>
      </c>
    </row>
    <row r="69" spans="1:5" ht="37.5" x14ac:dyDescent="0.2">
      <c r="A69" s="48" t="s">
        <v>78</v>
      </c>
      <c r="B69" s="54" t="s">
        <v>49</v>
      </c>
      <c r="C69" s="76">
        <f>C68/C70*100</f>
        <v>51.194539249146764</v>
      </c>
      <c r="D69" s="76">
        <v>51.2</v>
      </c>
      <c r="E69" s="35"/>
    </row>
    <row r="70" spans="1:5" ht="19.5" x14ac:dyDescent="0.2">
      <c r="A70" s="50" t="s">
        <v>79</v>
      </c>
      <c r="B70" s="54"/>
      <c r="C70" s="76">
        <f>C71+C73+C75</f>
        <v>15.529</v>
      </c>
      <c r="D70" s="76"/>
      <c r="E70" s="35"/>
    </row>
    <row r="71" spans="1:5" ht="18.75" x14ac:dyDescent="0.2">
      <c r="A71" s="48" t="s">
        <v>80</v>
      </c>
      <c r="B71" s="54" t="s">
        <v>75</v>
      </c>
      <c r="C71" s="76">
        <v>4.7050000000000001</v>
      </c>
      <c r="D71" s="76">
        <v>4.72</v>
      </c>
      <c r="E71" s="57">
        <f>C71/D71*100</f>
        <v>99.682203389830519</v>
      </c>
    </row>
    <row r="72" spans="1:5" ht="18.75" x14ac:dyDescent="0.2">
      <c r="A72" s="80" t="s">
        <v>76</v>
      </c>
      <c r="B72" s="54" t="s">
        <v>49</v>
      </c>
      <c r="C72" s="76">
        <f>C71/C70*100</f>
        <v>30.298151844935283</v>
      </c>
      <c r="D72" s="76">
        <v>30.27</v>
      </c>
      <c r="E72" s="35"/>
    </row>
    <row r="73" spans="1:5" ht="18.75" x14ac:dyDescent="0.2">
      <c r="A73" s="48" t="s">
        <v>81</v>
      </c>
      <c r="B73" s="54" t="s">
        <v>75</v>
      </c>
      <c r="C73" s="76">
        <v>8.1</v>
      </c>
      <c r="D73" s="76">
        <v>8.11</v>
      </c>
      <c r="E73" s="57">
        <f>C73/D73*100</f>
        <v>99.8766954377312</v>
      </c>
    </row>
    <row r="74" spans="1:5" ht="18.75" x14ac:dyDescent="0.2">
      <c r="A74" s="80" t="s">
        <v>76</v>
      </c>
      <c r="B74" s="54" t="s">
        <v>49</v>
      </c>
      <c r="C74" s="76">
        <f>C73/C70*100</f>
        <v>52.160473951960853</v>
      </c>
      <c r="D74" s="76">
        <v>52.07</v>
      </c>
      <c r="E74" s="35"/>
    </row>
    <row r="75" spans="1:5" ht="18.75" x14ac:dyDescent="0.2">
      <c r="A75" s="48" t="s">
        <v>82</v>
      </c>
      <c r="B75" s="54" t="s">
        <v>75</v>
      </c>
      <c r="C75" s="76">
        <v>2.7240000000000002</v>
      </c>
      <c r="D75" s="76">
        <v>2.75</v>
      </c>
      <c r="E75" s="57">
        <f>C75/D75*100</f>
        <v>99.054545454545462</v>
      </c>
    </row>
    <row r="76" spans="1:5" ht="18.75" x14ac:dyDescent="0.2">
      <c r="A76" s="80" t="s">
        <v>76</v>
      </c>
      <c r="B76" s="54" t="s">
        <v>49</v>
      </c>
      <c r="C76" s="76">
        <f>C75/C70*100</f>
        <v>17.541374203103871</v>
      </c>
      <c r="D76" s="76">
        <v>17.66</v>
      </c>
      <c r="E76" s="35"/>
    </row>
    <row r="77" spans="1:5" ht="39" x14ac:dyDescent="0.2">
      <c r="A77" s="50" t="s">
        <v>132</v>
      </c>
      <c r="B77" s="54" t="s">
        <v>83</v>
      </c>
      <c r="C77" s="77">
        <v>-52</v>
      </c>
      <c r="D77" s="77">
        <v>-65</v>
      </c>
      <c r="E77" s="57">
        <f>C77/D77*100</f>
        <v>80</v>
      </c>
    </row>
    <row r="78" spans="1:5" ht="39" x14ac:dyDescent="0.2">
      <c r="A78" s="50" t="s">
        <v>84</v>
      </c>
      <c r="B78" s="54" t="s">
        <v>49</v>
      </c>
      <c r="C78" s="76">
        <v>0</v>
      </c>
      <c r="D78" s="76">
        <v>0</v>
      </c>
      <c r="E78" s="35"/>
    </row>
    <row r="79" spans="1:5" ht="39" x14ac:dyDescent="0.2">
      <c r="A79" s="50" t="s">
        <v>85</v>
      </c>
      <c r="B79" s="74" t="s">
        <v>49</v>
      </c>
      <c r="C79" s="78">
        <v>100</v>
      </c>
      <c r="D79" s="78">
        <v>100</v>
      </c>
      <c r="E79" s="41"/>
    </row>
    <row r="80" spans="1:5" ht="18.75" x14ac:dyDescent="0.2">
      <c r="A80" s="115" t="s">
        <v>29</v>
      </c>
      <c r="B80" s="116"/>
      <c r="C80" s="116"/>
      <c r="D80" s="116"/>
      <c r="E80" s="117"/>
    </row>
    <row r="81" spans="1:5" ht="19.5" x14ac:dyDescent="0.2">
      <c r="A81" s="81" t="s">
        <v>94</v>
      </c>
      <c r="B81" s="82" t="s">
        <v>95</v>
      </c>
      <c r="C81" s="57">
        <v>15.529</v>
      </c>
      <c r="D81" s="57">
        <v>15.58</v>
      </c>
      <c r="E81" s="57">
        <f>C81/D81*100</f>
        <v>99.672657252888314</v>
      </c>
    </row>
    <row r="82" spans="1:5" ht="19.5" x14ac:dyDescent="0.2">
      <c r="A82" s="46" t="s">
        <v>86</v>
      </c>
      <c r="B82" s="65" t="s">
        <v>75</v>
      </c>
      <c r="C82" s="40"/>
      <c r="D82" s="40"/>
      <c r="E82" s="57"/>
    </row>
    <row r="83" spans="1:5" ht="19.5" x14ac:dyDescent="0.2">
      <c r="A83" s="50" t="s">
        <v>87</v>
      </c>
      <c r="B83" s="54" t="s">
        <v>75</v>
      </c>
      <c r="C83" s="35">
        <v>3.5630000000000002</v>
      </c>
      <c r="D83" s="35">
        <v>2.08</v>
      </c>
      <c r="E83" s="57">
        <f>C83/D83*100</f>
        <v>171.29807692307693</v>
      </c>
    </row>
    <row r="84" spans="1:5" ht="18.75" x14ac:dyDescent="0.2">
      <c r="A84" s="48" t="s">
        <v>88</v>
      </c>
      <c r="B84" s="54" t="s">
        <v>75</v>
      </c>
      <c r="C84" s="35">
        <v>3.302</v>
      </c>
      <c r="D84" s="35">
        <v>2.08</v>
      </c>
      <c r="E84" s="57">
        <f>C84/D84*100</f>
        <v>158.75</v>
      </c>
    </row>
    <row r="85" spans="1:5" ht="19.5" x14ac:dyDescent="0.2">
      <c r="A85" s="50" t="s">
        <v>89</v>
      </c>
      <c r="B85" s="54" t="s">
        <v>75</v>
      </c>
      <c r="C85" s="35">
        <v>0.54300000000000004</v>
      </c>
      <c r="D85" s="35">
        <v>0</v>
      </c>
      <c r="E85" s="57">
        <v>0</v>
      </c>
    </row>
    <row r="86" spans="1:5" ht="19.5" x14ac:dyDescent="0.2">
      <c r="A86" s="50" t="s">
        <v>90</v>
      </c>
      <c r="B86" s="54" t="s">
        <v>75</v>
      </c>
      <c r="C86" s="35">
        <v>3.9590000000000001</v>
      </c>
      <c r="D86" s="35">
        <v>4.66</v>
      </c>
      <c r="E86" s="57">
        <f>C86/D86*100</f>
        <v>84.957081545064369</v>
      </c>
    </row>
    <row r="87" spans="1:5" ht="18.75" x14ac:dyDescent="0.2">
      <c r="A87" s="48" t="s">
        <v>91</v>
      </c>
      <c r="B87" s="54" t="s">
        <v>75</v>
      </c>
      <c r="C87" s="35">
        <v>9.8000000000000004E-2</v>
      </c>
      <c r="D87" s="35">
        <v>0.42</v>
      </c>
      <c r="E87" s="57">
        <f>C87/D87*100</f>
        <v>23.333333333333336</v>
      </c>
    </row>
    <row r="88" spans="1:5" ht="58.5" x14ac:dyDescent="0.2">
      <c r="A88" s="50" t="s">
        <v>92</v>
      </c>
      <c r="B88" s="54" t="s">
        <v>49</v>
      </c>
      <c r="C88" s="76">
        <v>17.559999999999999</v>
      </c>
      <c r="D88" s="76">
        <v>30.38</v>
      </c>
      <c r="E88" s="35">
        <f>C88/D88*100</f>
        <v>57.80118499012508</v>
      </c>
    </row>
    <row r="89" spans="1:5" ht="37.5" x14ac:dyDescent="0.2">
      <c r="A89" s="48" t="s">
        <v>143</v>
      </c>
      <c r="B89" s="54" t="s">
        <v>49</v>
      </c>
      <c r="C89" s="76">
        <v>9.56</v>
      </c>
      <c r="D89" s="76">
        <v>9.56</v>
      </c>
      <c r="E89" s="35">
        <f>C89/D89*100</f>
        <v>100</v>
      </c>
    </row>
    <row r="90" spans="1:5" ht="37.5" x14ac:dyDescent="0.2">
      <c r="A90" s="48" t="s">
        <v>20</v>
      </c>
      <c r="B90" s="54" t="s">
        <v>49</v>
      </c>
      <c r="C90" s="76">
        <v>9.56</v>
      </c>
      <c r="D90" s="76">
        <v>9.56</v>
      </c>
      <c r="E90" s="35">
        <f>C90/D90*100</f>
        <v>100</v>
      </c>
    </row>
    <row r="91" spans="1:5" ht="18.75" x14ac:dyDescent="0.2">
      <c r="A91" s="48" t="s">
        <v>2</v>
      </c>
      <c r="B91" s="54" t="s">
        <v>49</v>
      </c>
      <c r="C91" s="76">
        <v>0</v>
      </c>
      <c r="D91" s="76">
        <v>0</v>
      </c>
      <c r="E91" s="35"/>
    </row>
    <row r="92" spans="1:5" ht="18.75" x14ac:dyDescent="0.2">
      <c r="A92" s="48" t="s">
        <v>3</v>
      </c>
      <c r="B92" s="54" t="s">
        <v>49</v>
      </c>
      <c r="C92" s="76">
        <v>0</v>
      </c>
      <c r="D92" s="76">
        <v>0</v>
      </c>
      <c r="E92" s="35"/>
    </row>
    <row r="93" spans="1:5" ht="18.75" x14ac:dyDescent="0.2">
      <c r="A93" s="49" t="s">
        <v>119</v>
      </c>
      <c r="B93" s="54" t="s">
        <v>49</v>
      </c>
      <c r="C93" s="76">
        <v>0</v>
      </c>
      <c r="D93" s="76">
        <v>0</v>
      </c>
      <c r="E93" s="35"/>
    </row>
    <row r="94" spans="1:5" ht="18.75" x14ac:dyDescent="0.2">
      <c r="A94" s="49" t="s">
        <v>120</v>
      </c>
      <c r="B94" s="54" t="s">
        <v>49</v>
      </c>
      <c r="C94" s="76">
        <v>12.78</v>
      </c>
      <c r="D94" s="76">
        <v>12.78</v>
      </c>
      <c r="E94" s="35">
        <f>C94/D94*100</f>
        <v>100</v>
      </c>
    </row>
    <row r="95" spans="1:5" ht="37.5" x14ac:dyDescent="0.2">
      <c r="A95" s="48" t="s">
        <v>4</v>
      </c>
      <c r="B95" s="54" t="s">
        <v>49</v>
      </c>
      <c r="C95" s="76">
        <v>0</v>
      </c>
      <c r="D95" s="76">
        <v>0</v>
      </c>
      <c r="E95" s="35"/>
    </row>
    <row r="96" spans="1:5" ht="56.25" x14ac:dyDescent="0.2">
      <c r="A96" s="48" t="s">
        <v>5</v>
      </c>
      <c r="B96" s="54" t="s">
        <v>49</v>
      </c>
      <c r="C96" s="76">
        <v>0</v>
      </c>
      <c r="D96" s="76">
        <v>0</v>
      </c>
      <c r="E96" s="35"/>
    </row>
    <row r="97" spans="1:5" ht="18.75" x14ac:dyDescent="0.2">
      <c r="A97" s="49" t="s">
        <v>33</v>
      </c>
      <c r="B97" s="54" t="s">
        <v>49</v>
      </c>
      <c r="C97" s="76">
        <v>0</v>
      </c>
      <c r="D97" s="76">
        <v>0</v>
      </c>
      <c r="E97" s="35"/>
    </row>
    <row r="98" spans="1:5" ht="37.5" x14ac:dyDescent="0.2">
      <c r="A98" s="48" t="s">
        <v>6</v>
      </c>
      <c r="B98" s="53" t="s">
        <v>49</v>
      </c>
      <c r="C98" s="76">
        <v>0</v>
      </c>
      <c r="D98" s="76">
        <v>0</v>
      </c>
      <c r="E98" s="35"/>
    </row>
    <row r="99" spans="1:5" ht="18.75" x14ac:dyDescent="0.2">
      <c r="A99" s="48" t="s">
        <v>32</v>
      </c>
      <c r="B99" s="53" t="s">
        <v>49</v>
      </c>
      <c r="C99" s="40">
        <v>0</v>
      </c>
      <c r="D99" s="40">
        <v>0</v>
      </c>
      <c r="E99" s="35"/>
    </row>
    <row r="100" spans="1:5" ht="18.75" x14ac:dyDescent="0.2">
      <c r="A100" s="48" t="s">
        <v>34</v>
      </c>
      <c r="B100" s="53" t="s">
        <v>49</v>
      </c>
      <c r="C100" s="40">
        <v>0</v>
      </c>
      <c r="D100" s="40">
        <v>0</v>
      </c>
      <c r="E100" s="35"/>
    </row>
    <row r="101" spans="1:5" ht="18.75" x14ac:dyDescent="0.2">
      <c r="A101" s="49" t="s">
        <v>124</v>
      </c>
      <c r="B101" s="53" t="s">
        <v>49</v>
      </c>
      <c r="C101" s="40">
        <v>0</v>
      </c>
      <c r="D101" s="40">
        <v>0</v>
      </c>
      <c r="E101" s="35"/>
    </row>
    <row r="102" spans="1:5" ht="75" x14ac:dyDescent="0.2">
      <c r="A102" s="83" t="s">
        <v>133</v>
      </c>
      <c r="B102" s="74" t="s">
        <v>49</v>
      </c>
      <c r="C102" s="40">
        <v>8.0500000000000007</v>
      </c>
      <c r="D102" s="40">
        <v>8.0500000000000007</v>
      </c>
      <c r="E102" s="35">
        <f>C102/D102*100</f>
        <v>100</v>
      </c>
    </row>
    <row r="103" spans="1:5" ht="18.75" x14ac:dyDescent="0.2">
      <c r="A103" s="115" t="s">
        <v>93</v>
      </c>
      <c r="B103" s="116"/>
      <c r="C103" s="116"/>
      <c r="D103" s="116"/>
      <c r="E103" s="117"/>
    </row>
    <row r="104" spans="1:5" ht="19.5" x14ac:dyDescent="0.2">
      <c r="A104" s="50" t="s">
        <v>96</v>
      </c>
      <c r="B104" s="54" t="s">
        <v>95</v>
      </c>
      <c r="C104" s="41">
        <v>2.3595000000000002</v>
      </c>
      <c r="D104" s="41">
        <v>2.36</v>
      </c>
      <c r="E104" s="35">
        <f>C104/D104*100</f>
        <v>99.978813559322049</v>
      </c>
    </row>
    <row r="105" spans="1:5" ht="19.5" x14ac:dyDescent="0.2">
      <c r="A105" s="46" t="s">
        <v>97</v>
      </c>
      <c r="B105" s="55"/>
      <c r="C105" s="37"/>
      <c r="D105" s="84"/>
      <c r="E105" s="35"/>
    </row>
    <row r="106" spans="1:5" ht="37.5" x14ac:dyDescent="0.2">
      <c r="A106" s="48" t="s">
        <v>143</v>
      </c>
      <c r="B106" s="53" t="s">
        <v>95</v>
      </c>
      <c r="C106" s="41">
        <v>0.1532</v>
      </c>
      <c r="D106" s="41">
        <v>0.2</v>
      </c>
      <c r="E106" s="35">
        <f t="shared" ref="E106:E127" si="1">C106/D106*100</f>
        <v>76.599999999999994</v>
      </c>
    </row>
    <row r="107" spans="1:5" ht="37.5" x14ac:dyDescent="0.2">
      <c r="A107" s="48" t="s">
        <v>20</v>
      </c>
      <c r="B107" s="53" t="s">
        <v>95</v>
      </c>
      <c r="C107" s="41">
        <v>0.1532</v>
      </c>
      <c r="D107" s="41">
        <v>0.2</v>
      </c>
      <c r="E107" s="35">
        <f>C107/D107*100</f>
        <v>76.599999999999994</v>
      </c>
    </row>
    <row r="108" spans="1:5" ht="18.75" x14ac:dyDescent="0.2">
      <c r="A108" s="48" t="s">
        <v>2</v>
      </c>
      <c r="B108" s="54" t="s">
        <v>95</v>
      </c>
      <c r="C108" s="35"/>
      <c r="D108" s="35"/>
      <c r="E108" s="35"/>
    </row>
    <row r="109" spans="1:5" ht="18.75" x14ac:dyDescent="0.2">
      <c r="A109" s="48" t="s">
        <v>3</v>
      </c>
      <c r="B109" s="54" t="s">
        <v>95</v>
      </c>
      <c r="C109" s="35"/>
      <c r="D109" s="35"/>
      <c r="E109" s="35"/>
    </row>
    <row r="110" spans="1:5" ht="18.75" x14ac:dyDescent="0.2">
      <c r="A110" s="49" t="s">
        <v>119</v>
      </c>
      <c r="B110" s="54" t="s">
        <v>95</v>
      </c>
      <c r="C110" s="35"/>
      <c r="D110" s="35"/>
      <c r="E110" s="35"/>
    </row>
    <row r="111" spans="1:5" ht="18.75" x14ac:dyDescent="0.2">
      <c r="A111" s="49" t="s">
        <v>120</v>
      </c>
      <c r="B111" s="54" t="s">
        <v>95</v>
      </c>
      <c r="C111" s="35">
        <v>0.253</v>
      </c>
      <c r="D111" s="35">
        <v>0.25800000000000001</v>
      </c>
      <c r="E111" s="35">
        <f t="shared" si="1"/>
        <v>98.062015503875969</v>
      </c>
    </row>
    <row r="112" spans="1:5" ht="37.5" x14ac:dyDescent="0.2">
      <c r="A112" s="48" t="s">
        <v>4</v>
      </c>
      <c r="B112" s="54" t="s">
        <v>95</v>
      </c>
      <c r="C112" s="37">
        <v>4.6800000000000001E-2</v>
      </c>
      <c r="D112" s="37">
        <v>0.05</v>
      </c>
      <c r="E112" s="35">
        <f t="shared" si="1"/>
        <v>93.6</v>
      </c>
    </row>
    <row r="113" spans="1:5" ht="56.25" x14ac:dyDescent="0.2">
      <c r="A113" s="48" t="s">
        <v>5</v>
      </c>
      <c r="B113" s="54" t="s">
        <v>95</v>
      </c>
      <c r="C113" s="37">
        <v>0</v>
      </c>
      <c r="D113" s="37">
        <v>0</v>
      </c>
      <c r="E113" s="35"/>
    </row>
    <row r="114" spans="1:5" ht="18.75" x14ac:dyDescent="0.2">
      <c r="A114" s="49" t="s">
        <v>33</v>
      </c>
      <c r="B114" s="54" t="s">
        <v>95</v>
      </c>
      <c r="C114" s="37">
        <v>0</v>
      </c>
      <c r="D114" s="37">
        <v>0</v>
      </c>
      <c r="E114" s="35">
        <v>0</v>
      </c>
    </row>
    <row r="115" spans="1:5" ht="37.5" x14ac:dyDescent="0.2">
      <c r="A115" s="48" t="s">
        <v>6</v>
      </c>
      <c r="B115" s="54" t="s">
        <v>95</v>
      </c>
      <c r="C115" s="37">
        <v>0</v>
      </c>
      <c r="D115" s="37">
        <v>0</v>
      </c>
      <c r="E115" s="35">
        <v>0</v>
      </c>
    </row>
    <row r="116" spans="1:5" ht="18.75" x14ac:dyDescent="0.2">
      <c r="A116" s="48" t="s">
        <v>32</v>
      </c>
      <c r="B116" s="54" t="s">
        <v>95</v>
      </c>
      <c r="C116" s="37">
        <v>0</v>
      </c>
      <c r="D116" s="37">
        <v>0</v>
      </c>
      <c r="E116" s="35">
        <v>0</v>
      </c>
    </row>
    <row r="117" spans="1:5" ht="18.75" x14ac:dyDescent="0.2">
      <c r="A117" s="48" t="s">
        <v>34</v>
      </c>
      <c r="B117" s="54" t="s">
        <v>95</v>
      </c>
      <c r="C117" s="37">
        <v>0</v>
      </c>
      <c r="D117" s="37">
        <v>0</v>
      </c>
      <c r="E117" s="35"/>
    </row>
    <row r="118" spans="1:5" ht="37.5" x14ac:dyDescent="0.2">
      <c r="A118" s="48" t="s">
        <v>118</v>
      </c>
      <c r="B118" s="54" t="s">
        <v>95</v>
      </c>
      <c r="C118" s="37">
        <v>0.30790000000000001</v>
      </c>
      <c r="D118" s="37">
        <v>0.31</v>
      </c>
      <c r="E118" s="35">
        <f t="shared" si="1"/>
        <v>99.322580645161295</v>
      </c>
    </row>
    <row r="119" spans="1:5" ht="18.75" x14ac:dyDescent="0.3">
      <c r="A119" s="87" t="s">
        <v>121</v>
      </c>
      <c r="B119" s="54" t="s">
        <v>95</v>
      </c>
      <c r="C119" s="37">
        <v>0.9929</v>
      </c>
      <c r="D119" s="37">
        <v>1.0092000000000001</v>
      </c>
      <c r="E119" s="35">
        <f t="shared" si="1"/>
        <v>98.384859294490681</v>
      </c>
    </row>
    <row r="120" spans="1:5" ht="18.75" x14ac:dyDescent="0.3">
      <c r="A120" s="87" t="s">
        <v>122</v>
      </c>
      <c r="B120" s="54" t="s">
        <v>95</v>
      </c>
      <c r="C120" s="37">
        <v>0.34089999999999998</v>
      </c>
      <c r="D120" s="37">
        <v>0.35139999999999999</v>
      </c>
      <c r="E120" s="35">
        <f t="shared" si="1"/>
        <v>97.011952191235068</v>
      </c>
    </row>
    <row r="121" spans="1:5" ht="18.75" x14ac:dyDescent="0.3">
      <c r="A121" s="87" t="s">
        <v>124</v>
      </c>
      <c r="B121" s="53" t="s">
        <v>95</v>
      </c>
      <c r="C121" s="37">
        <f>C104-C106-C111-C112-C115-C116-C118-C119-C120</f>
        <v>0.26480000000000004</v>
      </c>
      <c r="D121" s="37">
        <v>0.08</v>
      </c>
      <c r="E121" s="35">
        <f t="shared" si="1"/>
        <v>331.00000000000006</v>
      </c>
    </row>
    <row r="122" spans="1:5" ht="75" x14ac:dyDescent="0.3">
      <c r="A122" s="88" t="s">
        <v>131</v>
      </c>
      <c r="B122" s="53" t="s">
        <v>95</v>
      </c>
      <c r="C122" s="37">
        <f>C124</f>
        <v>8.4500000000000006E-2</v>
      </c>
      <c r="D122" s="37">
        <v>0.39</v>
      </c>
      <c r="E122" s="35">
        <f t="shared" si="1"/>
        <v>21.666666666666668</v>
      </c>
    </row>
    <row r="123" spans="1:5" ht="18.75" x14ac:dyDescent="0.3">
      <c r="A123" s="89" t="s">
        <v>123</v>
      </c>
      <c r="B123" s="55"/>
      <c r="C123" s="84"/>
      <c r="D123" s="84"/>
      <c r="E123" s="35"/>
    </row>
    <row r="124" spans="1:5" ht="37.5" x14ac:dyDescent="0.2">
      <c r="A124" s="48" t="s">
        <v>145</v>
      </c>
      <c r="B124" s="54" t="s">
        <v>95</v>
      </c>
      <c r="C124" s="37">
        <v>8.4500000000000006E-2</v>
      </c>
      <c r="D124" s="37">
        <v>8.0799999999999997E-2</v>
      </c>
      <c r="E124" s="35">
        <f t="shared" si="1"/>
        <v>104.5792079207921</v>
      </c>
    </row>
    <row r="125" spans="1:5" ht="18.75" x14ac:dyDescent="0.3">
      <c r="A125" s="87" t="s">
        <v>35</v>
      </c>
      <c r="B125" s="54" t="s">
        <v>95</v>
      </c>
      <c r="C125" s="37"/>
      <c r="D125" s="37"/>
      <c r="E125" s="35"/>
    </row>
    <row r="126" spans="1:5" ht="18.75" x14ac:dyDescent="0.3">
      <c r="A126" s="90" t="s">
        <v>139</v>
      </c>
      <c r="B126" s="54" t="s">
        <v>95</v>
      </c>
      <c r="C126" s="84"/>
      <c r="D126" s="84"/>
      <c r="E126" s="35"/>
    </row>
    <row r="127" spans="1:5" ht="18.75" x14ac:dyDescent="0.3">
      <c r="A127" s="87" t="s">
        <v>125</v>
      </c>
      <c r="B127" s="53" t="s">
        <v>75</v>
      </c>
      <c r="C127" s="37">
        <f>C118</f>
        <v>0.30790000000000001</v>
      </c>
      <c r="D127" s="37">
        <f>D118</f>
        <v>0.31</v>
      </c>
      <c r="E127" s="35">
        <f t="shared" si="1"/>
        <v>99.322580645161295</v>
      </c>
    </row>
    <row r="128" spans="1:5" ht="39" x14ac:dyDescent="0.2">
      <c r="A128" s="91" t="s">
        <v>98</v>
      </c>
      <c r="B128" s="53" t="s">
        <v>49</v>
      </c>
      <c r="C128" s="35">
        <v>1.2</v>
      </c>
      <c r="D128" s="35">
        <v>1.1000000000000001</v>
      </c>
      <c r="E128" s="103"/>
    </row>
    <row r="129" spans="1:5" ht="19.5" x14ac:dyDescent="0.2">
      <c r="A129" s="50" t="s">
        <v>99</v>
      </c>
      <c r="B129" s="54" t="s">
        <v>53</v>
      </c>
      <c r="C129" s="109"/>
      <c r="D129" s="35"/>
      <c r="E129" s="35"/>
    </row>
    <row r="130" spans="1:5" ht="39" x14ac:dyDescent="0.2">
      <c r="A130" s="50" t="s">
        <v>100</v>
      </c>
      <c r="B130" s="55" t="s">
        <v>53</v>
      </c>
      <c r="C130" s="105">
        <v>44358.8</v>
      </c>
      <c r="D130" s="85">
        <v>41309.1</v>
      </c>
      <c r="E130" s="76">
        <f>C130/D130*100</f>
        <v>107.38263481896242</v>
      </c>
    </row>
    <row r="131" spans="1:5" ht="19.5" x14ac:dyDescent="0.2">
      <c r="A131" s="46" t="s">
        <v>97</v>
      </c>
      <c r="B131" s="92"/>
      <c r="C131" s="104"/>
      <c r="D131" s="86"/>
      <c r="E131" s="35"/>
    </row>
    <row r="132" spans="1:5" ht="37.5" x14ac:dyDescent="0.2">
      <c r="A132" s="48" t="s">
        <v>1</v>
      </c>
      <c r="B132" s="53" t="s">
        <v>53</v>
      </c>
      <c r="C132" s="106">
        <v>38361.599999999999</v>
      </c>
      <c r="D132" s="41">
        <v>32422.3</v>
      </c>
      <c r="E132" s="35">
        <f t="shared" ref="E132:E147" si="2">C132/D132*100</f>
        <v>118.31856469158572</v>
      </c>
    </row>
    <row r="133" spans="1:5" ht="37.5" x14ac:dyDescent="0.2">
      <c r="A133" s="48" t="s">
        <v>20</v>
      </c>
      <c r="B133" s="53" t="s">
        <v>53</v>
      </c>
      <c r="C133" s="106">
        <v>39382.800000000003</v>
      </c>
      <c r="D133" s="41">
        <v>33377.699999999997</v>
      </c>
      <c r="E133" s="35">
        <f t="shared" si="2"/>
        <v>117.99135350848022</v>
      </c>
    </row>
    <row r="134" spans="1:5" ht="18.75" x14ac:dyDescent="0.2">
      <c r="A134" s="48" t="s">
        <v>2</v>
      </c>
      <c r="B134" s="54" t="s">
        <v>53</v>
      </c>
      <c r="C134" s="38">
        <v>31441.599999999999</v>
      </c>
      <c r="D134" s="35">
        <v>25704.7</v>
      </c>
      <c r="E134" s="35">
        <f t="shared" si="2"/>
        <v>122.31848650246842</v>
      </c>
    </row>
    <row r="135" spans="1:5" ht="18.75" x14ac:dyDescent="0.2">
      <c r="A135" s="48" t="s">
        <v>3</v>
      </c>
      <c r="B135" s="54" t="s">
        <v>53</v>
      </c>
      <c r="C135" s="35"/>
      <c r="D135" s="35"/>
      <c r="E135" s="35"/>
    </row>
    <row r="136" spans="1:5" ht="18.75" x14ac:dyDescent="0.2">
      <c r="A136" s="49" t="s">
        <v>119</v>
      </c>
      <c r="B136" s="54" t="s">
        <v>53</v>
      </c>
      <c r="C136" s="38">
        <v>59652.4</v>
      </c>
      <c r="D136" s="35">
        <v>58139.3</v>
      </c>
      <c r="E136" s="35">
        <f t="shared" si="2"/>
        <v>102.60254251427175</v>
      </c>
    </row>
    <row r="137" spans="1:5" ht="18.75" x14ac:dyDescent="0.2">
      <c r="A137" s="49" t="s">
        <v>120</v>
      </c>
      <c r="B137" s="54" t="s">
        <v>53</v>
      </c>
      <c r="C137" s="38">
        <v>56731</v>
      </c>
      <c r="D137" s="35">
        <v>56142.6</v>
      </c>
      <c r="E137" s="35">
        <f t="shared" si="2"/>
        <v>101.04804551267665</v>
      </c>
    </row>
    <row r="138" spans="1:5" ht="37.5" x14ac:dyDescent="0.2">
      <c r="A138" s="48" t="s">
        <v>4</v>
      </c>
      <c r="B138" s="54" t="s">
        <v>53</v>
      </c>
      <c r="C138" s="38">
        <v>63427.7</v>
      </c>
      <c r="D138" s="35">
        <v>51112.5</v>
      </c>
      <c r="E138" s="35">
        <f t="shared" si="2"/>
        <v>124.09430178527757</v>
      </c>
    </row>
    <row r="139" spans="1:5" ht="56.25" x14ac:dyDescent="0.2">
      <c r="A139" s="48" t="s">
        <v>5</v>
      </c>
      <c r="B139" s="54" t="s">
        <v>53</v>
      </c>
      <c r="C139" s="35"/>
      <c r="D139" s="35"/>
      <c r="E139" s="35"/>
    </row>
    <row r="140" spans="1:5" ht="18.75" x14ac:dyDescent="0.2">
      <c r="A140" s="49" t="s">
        <v>33</v>
      </c>
      <c r="B140" s="54" t="s">
        <v>53</v>
      </c>
      <c r="C140" s="35">
        <v>38250</v>
      </c>
      <c r="D140" s="35">
        <v>0</v>
      </c>
      <c r="E140" s="35"/>
    </row>
    <row r="141" spans="1:5" ht="37.5" x14ac:dyDescent="0.2">
      <c r="A141" s="48" t="s">
        <v>6</v>
      </c>
      <c r="B141" s="54" t="s">
        <v>53</v>
      </c>
      <c r="C141" s="38">
        <v>35558.199999999997</v>
      </c>
      <c r="D141" s="35">
        <v>28436.6</v>
      </c>
      <c r="E141" s="35">
        <f t="shared" si="2"/>
        <v>125.04378160539586</v>
      </c>
    </row>
    <row r="142" spans="1:5" ht="18.75" x14ac:dyDescent="0.2">
      <c r="A142" s="48" t="s">
        <v>32</v>
      </c>
      <c r="B142" s="54" t="s">
        <v>53</v>
      </c>
      <c r="C142" s="38">
        <v>30524.2</v>
      </c>
      <c r="D142" s="35">
        <v>27227</v>
      </c>
      <c r="E142" s="35">
        <f t="shared" si="2"/>
        <v>112.11003783009512</v>
      </c>
    </row>
    <row r="143" spans="1:5" ht="18.75" x14ac:dyDescent="0.2">
      <c r="A143" s="48" t="s">
        <v>34</v>
      </c>
      <c r="B143" s="54" t="s">
        <v>53</v>
      </c>
      <c r="C143" s="38">
        <v>41358.300000000003</v>
      </c>
      <c r="D143" s="35">
        <v>35786.9</v>
      </c>
      <c r="E143" s="35">
        <f t="shared" si="2"/>
        <v>115.56826660034818</v>
      </c>
    </row>
    <row r="144" spans="1:5" ht="37.5" x14ac:dyDescent="0.2">
      <c r="A144" s="48" t="s">
        <v>118</v>
      </c>
      <c r="B144" s="54" t="s">
        <v>53</v>
      </c>
      <c r="C144" s="38">
        <v>54843.5</v>
      </c>
      <c r="D144" s="35">
        <v>52825.5</v>
      </c>
      <c r="E144" s="35">
        <f t="shared" si="2"/>
        <v>103.82012475035731</v>
      </c>
    </row>
    <row r="145" spans="1:5" ht="18.75" x14ac:dyDescent="0.3">
      <c r="A145" s="87" t="s">
        <v>121</v>
      </c>
      <c r="B145" s="54" t="s">
        <v>53</v>
      </c>
      <c r="C145" s="38">
        <v>36542.699999999997</v>
      </c>
      <c r="D145" s="35">
        <v>34248.699999999997</v>
      </c>
      <c r="E145" s="35">
        <f t="shared" si="2"/>
        <v>106.69806445208138</v>
      </c>
    </row>
    <row r="146" spans="1:5" ht="18.75" x14ac:dyDescent="0.3">
      <c r="A146" s="87" t="s">
        <v>122</v>
      </c>
      <c r="B146" s="54" t="s">
        <v>53</v>
      </c>
      <c r="C146" s="38">
        <v>43798.1</v>
      </c>
      <c r="D146" s="35">
        <v>40562.400000000001</v>
      </c>
      <c r="E146" s="35">
        <f t="shared" si="2"/>
        <v>107.97709208528094</v>
      </c>
    </row>
    <row r="147" spans="1:5" ht="18.75" x14ac:dyDescent="0.3">
      <c r="A147" s="87" t="s">
        <v>124</v>
      </c>
      <c r="B147" s="54" t="s">
        <v>53</v>
      </c>
      <c r="C147" s="38">
        <v>35180.5</v>
      </c>
      <c r="D147" s="35">
        <v>50296.1</v>
      </c>
      <c r="E147" s="35">
        <f t="shared" si="2"/>
        <v>69.946775197281696</v>
      </c>
    </row>
    <row r="148" spans="1:5" ht="75" x14ac:dyDescent="0.3">
      <c r="A148" s="88" t="s">
        <v>131</v>
      </c>
      <c r="B148" s="54" t="s">
        <v>53</v>
      </c>
      <c r="C148" s="36"/>
      <c r="D148" s="35"/>
      <c r="E148" s="99"/>
    </row>
    <row r="149" spans="1:5" ht="18.75" x14ac:dyDescent="0.3">
      <c r="A149" s="89" t="s">
        <v>123</v>
      </c>
      <c r="B149" s="54" t="s">
        <v>53</v>
      </c>
      <c r="C149" s="36"/>
      <c r="D149" s="35"/>
      <c r="E149" s="99"/>
    </row>
    <row r="150" spans="1:5" ht="37.5" x14ac:dyDescent="0.2">
      <c r="A150" s="48" t="s">
        <v>145</v>
      </c>
      <c r="B150" s="54" t="s">
        <v>53</v>
      </c>
      <c r="C150" s="38">
        <v>54606.9</v>
      </c>
      <c r="D150" s="35">
        <v>50296.1</v>
      </c>
      <c r="E150" s="35">
        <f t="shared" ref="E150:E158" si="3">C150/D150*100</f>
        <v>108.57084346500028</v>
      </c>
    </row>
    <row r="151" spans="1:5" ht="18.75" x14ac:dyDescent="0.3">
      <c r="A151" s="87" t="s">
        <v>35</v>
      </c>
      <c r="B151" s="54" t="s">
        <v>53</v>
      </c>
      <c r="C151" s="35"/>
      <c r="D151" s="35"/>
      <c r="E151" s="35"/>
    </row>
    <row r="152" spans="1:5" ht="18.75" x14ac:dyDescent="0.3">
      <c r="A152" s="90" t="s">
        <v>139</v>
      </c>
      <c r="B152" s="54" t="s">
        <v>53</v>
      </c>
      <c r="C152" s="36"/>
      <c r="D152" s="35"/>
      <c r="E152" s="99"/>
    </row>
    <row r="153" spans="1:5" ht="18.75" x14ac:dyDescent="0.3">
      <c r="A153" s="87" t="s">
        <v>125</v>
      </c>
      <c r="B153" s="54" t="s">
        <v>53</v>
      </c>
      <c r="C153" s="38">
        <f>C144</f>
        <v>54843.5</v>
      </c>
      <c r="D153" s="35">
        <f>D144</f>
        <v>52825.5</v>
      </c>
      <c r="E153" s="35">
        <f t="shared" si="3"/>
        <v>103.82012475035731</v>
      </c>
    </row>
    <row r="154" spans="1:5" ht="19.5" x14ac:dyDescent="0.35">
      <c r="A154" s="94" t="s">
        <v>101</v>
      </c>
      <c r="B154" s="54" t="s">
        <v>43</v>
      </c>
      <c r="C154" s="35">
        <v>2.86</v>
      </c>
      <c r="D154" s="35">
        <v>2.88</v>
      </c>
      <c r="E154" s="35">
        <f t="shared" si="3"/>
        <v>99.305555555555557</v>
      </c>
    </row>
    <row r="155" spans="1:5" ht="19.5" x14ac:dyDescent="0.35">
      <c r="A155" s="95" t="s">
        <v>102</v>
      </c>
      <c r="B155" s="54" t="s">
        <v>43</v>
      </c>
      <c r="C155" s="35">
        <v>916.32659999999998</v>
      </c>
      <c r="D155" s="35">
        <v>878.82</v>
      </c>
      <c r="E155" s="35">
        <f t="shared" si="3"/>
        <v>104.26783641701371</v>
      </c>
    </row>
    <row r="156" spans="1:5" ht="39" x14ac:dyDescent="0.2">
      <c r="A156" s="50" t="s">
        <v>134</v>
      </c>
      <c r="B156" s="54" t="s">
        <v>53</v>
      </c>
      <c r="C156" s="38">
        <v>13413</v>
      </c>
      <c r="D156" s="38">
        <v>12243</v>
      </c>
      <c r="E156" s="35">
        <f>C156/D156*100</f>
        <v>109.55648125459444</v>
      </c>
    </row>
    <row r="157" spans="1:5" ht="58.5" x14ac:dyDescent="0.2">
      <c r="A157" s="50" t="s">
        <v>103</v>
      </c>
      <c r="B157" s="54" t="s">
        <v>104</v>
      </c>
      <c r="C157" s="76"/>
      <c r="D157" s="76"/>
      <c r="E157" s="107"/>
    </row>
    <row r="158" spans="1:5" ht="39" x14ac:dyDescent="0.2">
      <c r="A158" s="50" t="s">
        <v>105</v>
      </c>
      <c r="B158" s="54" t="s">
        <v>75</v>
      </c>
      <c r="C158" s="35">
        <v>5.53</v>
      </c>
      <c r="D158" s="35">
        <v>6.43</v>
      </c>
      <c r="E158" s="35">
        <f t="shared" si="3"/>
        <v>86.00311041990669</v>
      </c>
    </row>
    <row r="159" spans="1:5" ht="39" x14ac:dyDescent="0.2">
      <c r="A159" s="50" t="s">
        <v>106</v>
      </c>
      <c r="B159" s="54" t="s">
        <v>49</v>
      </c>
      <c r="C159" s="35">
        <f>C158*1000/15529</f>
        <v>0.35610792710412775</v>
      </c>
      <c r="D159" s="35">
        <v>41.24</v>
      </c>
      <c r="E159" s="99"/>
    </row>
    <row r="160" spans="1:5" ht="19.5" x14ac:dyDescent="0.2">
      <c r="A160" s="50" t="s">
        <v>107</v>
      </c>
      <c r="B160" s="74" t="s">
        <v>109</v>
      </c>
      <c r="C160" s="35">
        <v>0</v>
      </c>
      <c r="D160" s="35">
        <v>0</v>
      </c>
      <c r="E160" s="35">
        <v>0</v>
      </c>
    </row>
    <row r="161" spans="1:5" ht="18.75" x14ac:dyDescent="0.2">
      <c r="A161" s="96" t="s">
        <v>108</v>
      </c>
      <c r="B161" s="74" t="s">
        <v>109</v>
      </c>
      <c r="C161" s="93">
        <v>0</v>
      </c>
      <c r="D161" s="93">
        <v>0</v>
      </c>
      <c r="E161" s="58">
        <v>0</v>
      </c>
    </row>
    <row r="162" spans="1:5" ht="18.75" x14ac:dyDescent="0.2">
      <c r="A162" s="8"/>
      <c r="B162" s="9"/>
      <c r="C162" s="10"/>
      <c r="D162" s="10"/>
      <c r="E162" s="11"/>
    </row>
    <row r="163" spans="1:5" ht="39.75" customHeight="1" x14ac:dyDescent="0.2">
      <c r="A163" s="114" t="s">
        <v>140</v>
      </c>
      <c r="B163" s="114"/>
      <c r="C163" s="114"/>
      <c r="D163" s="114"/>
      <c r="E163" s="114"/>
    </row>
    <row r="164" spans="1:5" ht="15.75" x14ac:dyDescent="0.2">
      <c r="A164" s="3"/>
      <c r="B164" s="4"/>
      <c r="C164" s="5"/>
      <c r="D164" s="5"/>
      <c r="E164" s="6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80" zoomScaleSheetLayoutView="80" workbookViewId="0">
      <selection activeCell="C7" sqref="C7"/>
    </sheetView>
  </sheetViews>
  <sheetFormatPr defaultRowHeight="12.75" x14ac:dyDescent="0.2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7" customFormat="1" ht="26.25" customHeight="1" x14ac:dyDescent="0.2">
      <c r="G1" s="18"/>
      <c r="H1" s="19" t="s">
        <v>16</v>
      </c>
      <c r="I1" s="20"/>
    </row>
    <row r="2" spans="1:9" s="7" customFormat="1" x14ac:dyDescent="0.2"/>
    <row r="3" spans="1:9" s="7" customFormat="1" ht="76.5" customHeight="1" x14ac:dyDescent="0.2">
      <c r="A3" s="126" t="s">
        <v>152</v>
      </c>
      <c r="B3" s="126"/>
      <c r="C3" s="126"/>
      <c r="D3" s="126"/>
      <c r="E3" s="126"/>
      <c r="F3" s="126"/>
      <c r="G3" s="126"/>
      <c r="H3" s="126"/>
    </row>
    <row r="4" spans="1:9" s="7" customFormat="1" ht="29.25" customHeight="1" x14ac:dyDescent="0.2">
      <c r="A4" s="17"/>
      <c r="B4" s="17"/>
      <c r="C4" s="17"/>
      <c r="D4" s="21"/>
      <c r="E4" s="21"/>
      <c r="F4" s="21"/>
      <c r="G4" s="21"/>
    </row>
    <row r="5" spans="1:9" s="7" customFormat="1" ht="187.5" x14ac:dyDescent="0.2">
      <c r="A5" s="22" t="s">
        <v>8</v>
      </c>
      <c r="B5" s="22" t="s">
        <v>9</v>
      </c>
      <c r="C5" s="22" t="s">
        <v>10</v>
      </c>
      <c r="D5" s="22" t="s">
        <v>15</v>
      </c>
      <c r="E5" s="22" t="s">
        <v>148</v>
      </c>
      <c r="F5" s="22" t="s">
        <v>11</v>
      </c>
      <c r="G5" s="22" t="s">
        <v>13</v>
      </c>
      <c r="H5" s="22" t="s">
        <v>14</v>
      </c>
    </row>
    <row r="6" spans="1:9" s="24" customFormat="1" ht="56.25" x14ac:dyDescent="0.2">
      <c r="A6" s="23">
        <v>1</v>
      </c>
      <c r="B6" s="23" t="s">
        <v>150</v>
      </c>
      <c r="C6" s="23" t="s">
        <v>149</v>
      </c>
      <c r="D6" s="23" t="s">
        <v>147</v>
      </c>
      <c r="E6" s="23" t="s">
        <v>151</v>
      </c>
      <c r="F6" s="25">
        <v>150</v>
      </c>
      <c r="G6" s="23">
        <v>30</v>
      </c>
      <c r="H6" s="29" t="s">
        <v>153</v>
      </c>
    </row>
    <row r="7" spans="1:9" s="24" customFormat="1" ht="56.25" x14ac:dyDescent="0.2">
      <c r="A7" s="23">
        <v>2</v>
      </c>
      <c r="B7" s="30" t="s">
        <v>154</v>
      </c>
      <c r="C7" s="31" t="s">
        <v>155</v>
      </c>
      <c r="D7" s="29" t="s">
        <v>147</v>
      </c>
      <c r="E7" s="30" t="s">
        <v>156</v>
      </c>
      <c r="F7" s="30">
        <v>20</v>
      </c>
      <c r="G7" s="30">
        <v>20</v>
      </c>
      <c r="H7" s="30" t="s">
        <v>153</v>
      </c>
    </row>
    <row r="8" spans="1:9" s="24" customFormat="1" ht="18.75" x14ac:dyDescent="0.2">
      <c r="A8" s="23"/>
    </row>
    <row r="9" spans="1:9" s="7" customFormat="1" ht="18" hidden="1" customHeight="1" x14ac:dyDescent="0.2">
      <c r="A9" s="127"/>
      <c r="B9" s="129"/>
      <c r="C9" s="129"/>
      <c r="D9" s="129"/>
      <c r="E9" s="26"/>
      <c r="F9" s="125"/>
      <c r="G9" s="125"/>
      <c r="H9" s="125"/>
    </row>
    <row r="10" spans="1:9" s="7" customFormat="1" ht="18" hidden="1" customHeight="1" x14ac:dyDescent="0.2">
      <c r="A10" s="128"/>
      <c r="B10" s="129" t="s">
        <v>12</v>
      </c>
      <c r="C10" s="129"/>
      <c r="D10" s="129"/>
      <c r="E10" s="23"/>
      <c r="F10" s="125"/>
      <c r="G10" s="125"/>
      <c r="H10" s="125"/>
    </row>
    <row r="11" spans="1:9" s="7" customFormat="1" ht="27.75" customHeight="1" x14ac:dyDescent="0.2">
      <c r="A11" s="124" t="s">
        <v>117</v>
      </c>
      <c r="B11" s="124"/>
      <c r="C11" s="124"/>
      <c r="D11" s="124"/>
      <c r="E11" s="27"/>
      <c r="F11" s="28"/>
      <c r="G11" s="28"/>
      <c r="H11" s="28"/>
    </row>
  </sheetData>
  <mergeCells count="9">
    <mergeCell ref="A11:D11"/>
    <mergeCell ref="F9:F10"/>
    <mergeCell ref="G9:G10"/>
    <mergeCell ref="A3:H3"/>
    <mergeCell ref="A9:A10"/>
    <mergeCell ref="B9:B10"/>
    <mergeCell ref="C9:C10"/>
    <mergeCell ref="D9:D10"/>
    <mergeCell ref="H9:H10"/>
  </mergeCells>
  <phoneticPr fontId="17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58" workbookViewId="0">
      <selection activeCell="H16" sqref="H16"/>
    </sheetView>
  </sheetViews>
  <sheetFormatPr defaultRowHeight="12.75" x14ac:dyDescent="0.2"/>
  <sheetData>
    <row r="1" spans="1:11" x14ac:dyDescent="0.2">
      <c r="A1" t="s">
        <v>127</v>
      </c>
    </row>
    <row r="2" spans="1:11" x14ac:dyDescent="0.2">
      <c r="A2" t="s">
        <v>157</v>
      </c>
    </row>
    <row r="3" spans="1:11" x14ac:dyDescent="0.2">
      <c r="J3" t="s">
        <v>128</v>
      </c>
    </row>
    <row r="4" spans="1:11" x14ac:dyDescent="0.2">
      <c r="E4" t="s">
        <v>110</v>
      </c>
      <c r="F4" t="s">
        <v>111</v>
      </c>
      <c r="G4" t="s">
        <v>112</v>
      </c>
      <c r="H4" t="s">
        <v>113</v>
      </c>
      <c r="I4" t="s">
        <v>114</v>
      </c>
      <c r="J4" t="s">
        <v>102</v>
      </c>
      <c r="K4" t="s">
        <v>101</v>
      </c>
    </row>
    <row r="5" spans="1:11" ht="140.25" x14ac:dyDescent="0.2">
      <c r="A5" s="32" t="s">
        <v>18</v>
      </c>
      <c r="E5">
        <v>46.497</v>
      </c>
      <c r="F5">
        <v>63.558</v>
      </c>
      <c r="G5">
        <v>60.076999999999998</v>
      </c>
      <c r="H5">
        <v>0.69499999999999995</v>
      </c>
      <c r="I5">
        <v>164.5</v>
      </c>
      <c r="J5">
        <v>16.547999999999998</v>
      </c>
      <c r="K5">
        <v>0.60799999999999998</v>
      </c>
    </row>
    <row r="6" spans="1:11" x14ac:dyDescent="0.2">
      <c r="A6" t="s">
        <v>17</v>
      </c>
      <c r="E6">
        <v>46.497</v>
      </c>
      <c r="F6">
        <v>63.558</v>
      </c>
      <c r="G6">
        <v>60.076999999999998</v>
      </c>
      <c r="H6">
        <v>0.69499999999999995</v>
      </c>
      <c r="I6">
        <v>164.5</v>
      </c>
      <c r="J6">
        <v>16.547999999999998</v>
      </c>
      <c r="K6">
        <v>0.60799999999999998</v>
      </c>
    </row>
    <row r="7" spans="1:11" x14ac:dyDescent="0.2">
      <c r="B7" t="s">
        <v>115</v>
      </c>
    </row>
    <row r="8" spans="1:11" x14ac:dyDescent="0.2">
      <c r="B8" t="s">
        <v>37</v>
      </c>
      <c r="E8">
        <v>46.497</v>
      </c>
      <c r="F8">
        <v>48.323</v>
      </c>
      <c r="G8">
        <v>45.326999999999998</v>
      </c>
      <c r="I8">
        <v>156</v>
      </c>
      <c r="J8">
        <v>14.948</v>
      </c>
      <c r="K8">
        <v>0</v>
      </c>
    </row>
    <row r="9" spans="1:11" x14ac:dyDescent="0.2">
      <c r="B9" t="s">
        <v>158</v>
      </c>
      <c r="E9">
        <v>1.0449999999999999</v>
      </c>
      <c r="F9">
        <v>1.0449999999999999</v>
      </c>
      <c r="G9">
        <v>0.98</v>
      </c>
      <c r="H9">
        <v>6.5000000000000002E-2</v>
      </c>
      <c r="I9">
        <v>9</v>
      </c>
      <c r="J9">
        <v>0.47799999999999998</v>
      </c>
      <c r="K9">
        <v>0</v>
      </c>
    </row>
    <row r="10" spans="1:11" x14ac:dyDescent="0.2">
      <c r="B10" t="s">
        <v>159</v>
      </c>
      <c r="F10">
        <v>12.795</v>
      </c>
      <c r="G10">
        <v>12.744999999999999</v>
      </c>
      <c r="H10">
        <v>0.26</v>
      </c>
      <c r="I10">
        <v>8.5</v>
      </c>
      <c r="J10">
        <v>1.6</v>
      </c>
      <c r="K10">
        <v>0.47799999999999998</v>
      </c>
    </row>
    <row r="11" spans="1:11" x14ac:dyDescent="0.2">
      <c r="B11" t="s">
        <v>160</v>
      </c>
      <c r="F11">
        <v>2.44</v>
      </c>
      <c r="G11">
        <v>2.0049999999999999</v>
      </c>
      <c r="H11">
        <v>0.435</v>
      </c>
      <c r="K11">
        <v>0.13</v>
      </c>
    </row>
    <row r="12" spans="1:11" x14ac:dyDescent="0.2">
      <c r="A12" t="s">
        <v>161</v>
      </c>
      <c r="E12">
        <v>1601.57</v>
      </c>
      <c r="F12">
        <v>1483.3119999999999</v>
      </c>
      <c r="G12">
        <v>1520.4465</v>
      </c>
      <c r="H12">
        <v>119.63800000000001</v>
      </c>
      <c r="I12">
        <v>258</v>
      </c>
      <c r="J12">
        <v>44.8705</v>
      </c>
      <c r="K12">
        <v>0.68300000000000005</v>
      </c>
    </row>
    <row r="13" spans="1:11" x14ac:dyDescent="0.2">
      <c r="B13" t="s">
        <v>116</v>
      </c>
    </row>
    <row r="14" spans="1:11" x14ac:dyDescent="0.2">
      <c r="A14" t="s">
        <v>141</v>
      </c>
      <c r="E14">
        <v>0.77200000000000002</v>
      </c>
      <c r="F14">
        <v>0.77200000000000002</v>
      </c>
      <c r="G14">
        <v>1.3865000000000001</v>
      </c>
      <c r="H14">
        <v>0</v>
      </c>
      <c r="I14">
        <v>8</v>
      </c>
      <c r="J14">
        <v>0.85650000000000004</v>
      </c>
      <c r="K14">
        <v>0</v>
      </c>
    </row>
    <row r="15" spans="1:11" x14ac:dyDescent="0.2">
      <c r="B15" t="s">
        <v>115</v>
      </c>
    </row>
    <row r="16" spans="1:11" x14ac:dyDescent="0.2">
      <c r="B16" t="s">
        <v>146</v>
      </c>
      <c r="E16">
        <v>0.77200000000000002</v>
      </c>
      <c r="F16">
        <v>0.77200000000000002</v>
      </c>
      <c r="G16">
        <v>1.3865000000000001</v>
      </c>
      <c r="H16">
        <v>0</v>
      </c>
      <c r="I16">
        <v>8</v>
      </c>
      <c r="J16">
        <v>0.85650000000000004</v>
      </c>
      <c r="K16">
        <v>0</v>
      </c>
    </row>
    <row r="17" spans="1:11" x14ac:dyDescent="0.2">
      <c r="A17" t="s">
        <v>142</v>
      </c>
      <c r="E17">
        <v>1600.798</v>
      </c>
      <c r="F17">
        <v>1482.54</v>
      </c>
      <c r="G17">
        <v>1519.06</v>
      </c>
      <c r="H17">
        <v>119.63800000000001</v>
      </c>
      <c r="I17">
        <v>250</v>
      </c>
      <c r="J17">
        <v>44.014000000000003</v>
      </c>
      <c r="K17">
        <v>0.68300000000000005</v>
      </c>
    </row>
    <row r="18" spans="1:11" x14ac:dyDescent="0.2">
      <c r="B18" t="s">
        <v>115</v>
      </c>
    </row>
    <row r="19" spans="1:11" x14ac:dyDescent="0.2">
      <c r="B19" t="s">
        <v>36</v>
      </c>
      <c r="E19">
        <v>1600.798</v>
      </c>
      <c r="F19">
        <v>1482.54</v>
      </c>
      <c r="G19">
        <v>1519.06</v>
      </c>
      <c r="H19">
        <v>119.63800000000001</v>
      </c>
      <c r="I19">
        <v>250</v>
      </c>
      <c r="J19">
        <v>44.014000000000003</v>
      </c>
      <c r="K19">
        <v>0.68300000000000005</v>
      </c>
    </row>
    <row r="20" spans="1:11" x14ac:dyDescent="0.2">
      <c r="A20" t="s">
        <v>162</v>
      </c>
      <c r="E20">
        <v>102.76</v>
      </c>
      <c r="F20">
        <v>102.76</v>
      </c>
      <c r="G20">
        <v>0</v>
      </c>
      <c r="H20">
        <v>0</v>
      </c>
      <c r="I20">
        <v>12</v>
      </c>
      <c r="J20">
        <v>3.02</v>
      </c>
      <c r="K20">
        <v>0</v>
      </c>
    </row>
    <row r="21" spans="1:11" x14ac:dyDescent="0.2">
      <c r="B21" t="s">
        <v>115</v>
      </c>
    </row>
    <row r="22" spans="1:11" x14ac:dyDescent="0.2">
      <c r="B22" t="s">
        <v>163</v>
      </c>
      <c r="E22">
        <v>8.98</v>
      </c>
      <c r="F22">
        <v>8.98</v>
      </c>
      <c r="I22">
        <v>12</v>
      </c>
      <c r="J22">
        <v>3.02</v>
      </c>
      <c r="K22">
        <v>0</v>
      </c>
    </row>
    <row r="23" spans="1:11" x14ac:dyDescent="0.2">
      <c r="B23" t="s">
        <v>164</v>
      </c>
      <c r="E23">
        <v>93.78</v>
      </c>
      <c r="F23">
        <v>93.78</v>
      </c>
    </row>
    <row r="24" spans="1:11" x14ac:dyDescent="0.2">
      <c r="A24" t="s">
        <v>165</v>
      </c>
      <c r="E24">
        <v>122.74679999999999</v>
      </c>
      <c r="F24">
        <v>118.8613</v>
      </c>
      <c r="G24">
        <v>62.641300000000001</v>
      </c>
      <c r="H24">
        <v>67.25</v>
      </c>
      <c r="I24">
        <v>138</v>
      </c>
      <c r="J24">
        <v>15.7103</v>
      </c>
      <c r="K24">
        <v>6.3803000000000001</v>
      </c>
    </row>
    <row r="25" spans="1:11" x14ac:dyDescent="0.2">
      <c r="B25" t="s">
        <v>115</v>
      </c>
    </row>
    <row r="26" spans="1:11" x14ac:dyDescent="0.2">
      <c r="B26" t="s">
        <v>166</v>
      </c>
      <c r="E26">
        <v>31.910499999999999</v>
      </c>
      <c r="F26">
        <v>33.328800000000001</v>
      </c>
      <c r="G26">
        <v>25.844000000000001</v>
      </c>
      <c r="I26">
        <v>28</v>
      </c>
      <c r="J26">
        <v>3.7267999999999999</v>
      </c>
      <c r="K26">
        <v>6.25</v>
      </c>
    </row>
    <row r="27" spans="1:11" x14ac:dyDescent="0.2">
      <c r="B27" t="s">
        <v>167</v>
      </c>
      <c r="E27">
        <v>37.430799999999998</v>
      </c>
      <c r="F27">
        <v>35.497999999999998</v>
      </c>
      <c r="I27">
        <v>34</v>
      </c>
      <c r="J27">
        <v>3.3157999999999999</v>
      </c>
      <c r="K27">
        <v>0.105</v>
      </c>
    </row>
    <row r="28" spans="1:11" x14ac:dyDescent="0.2">
      <c r="B28" t="s">
        <v>168</v>
      </c>
      <c r="E28">
        <v>38.830500000000001</v>
      </c>
      <c r="F28">
        <v>35.414999999999999</v>
      </c>
      <c r="G28">
        <v>36.7973</v>
      </c>
      <c r="I28">
        <v>57</v>
      </c>
      <c r="J28">
        <v>6.5743</v>
      </c>
      <c r="K28">
        <v>2.53E-2</v>
      </c>
    </row>
    <row r="29" spans="1:11" x14ac:dyDescent="0.2">
      <c r="B29" t="s">
        <v>169</v>
      </c>
      <c r="E29">
        <v>14.574999999999999</v>
      </c>
      <c r="F29">
        <v>14.6195</v>
      </c>
      <c r="H29">
        <v>67.25</v>
      </c>
      <c r="I29">
        <v>19</v>
      </c>
      <c r="J29">
        <v>2.0933999999999999</v>
      </c>
    </row>
    <row r="30" spans="1:11" x14ac:dyDescent="0.2">
      <c r="A30" t="s">
        <v>170</v>
      </c>
      <c r="E30">
        <v>59.898800000000001</v>
      </c>
      <c r="F30">
        <v>80.133300000000006</v>
      </c>
      <c r="G30">
        <v>81.342799999999997</v>
      </c>
      <c r="H30">
        <v>3.649</v>
      </c>
      <c r="I30">
        <v>178</v>
      </c>
      <c r="J30">
        <v>18.351400000000002</v>
      </c>
      <c r="K30">
        <v>3.1575000000000002</v>
      </c>
    </row>
    <row r="31" spans="1:11" x14ac:dyDescent="0.2">
      <c r="B31" t="s">
        <v>171</v>
      </c>
      <c r="E31">
        <v>32.415300000000002</v>
      </c>
      <c r="F31">
        <v>33.518000000000001</v>
      </c>
      <c r="G31">
        <v>25.040800000000001</v>
      </c>
      <c r="I31">
        <v>69</v>
      </c>
      <c r="J31">
        <v>6.8490000000000002</v>
      </c>
    </row>
    <row r="32" spans="1:11" x14ac:dyDescent="0.2">
      <c r="B32" t="s">
        <v>172</v>
      </c>
      <c r="G32">
        <v>17.050999999999998</v>
      </c>
      <c r="I32">
        <v>21</v>
      </c>
      <c r="J32">
        <v>1.1926000000000001</v>
      </c>
      <c r="K32">
        <v>2.8</v>
      </c>
    </row>
    <row r="33" spans="1:11" x14ac:dyDescent="0.2">
      <c r="B33" t="s">
        <v>173</v>
      </c>
      <c r="E33">
        <v>27.483499999999999</v>
      </c>
      <c r="F33">
        <v>27.298300000000001</v>
      </c>
      <c r="G33">
        <v>23.584</v>
      </c>
      <c r="I33">
        <v>75</v>
      </c>
      <c r="J33">
        <v>7.0587999999999997</v>
      </c>
      <c r="K33">
        <v>0.35749999999999998</v>
      </c>
    </row>
    <row r="34" spans="1:11" x14ac:dyDescent="0.2">
      <c r="B34" t="s">
        <v>174</v>
      </c>
      <c r="F34">
        <v>19.317</v>
      </c>
      <c r="G34">
        <v>15.667</v>
      </c>
      <c r="H34">
        <v>3.649</v>
      </c>
      <c r="I34">
        <v>13</v>
      </c>
      <c r="J34">
        <v>3.2509999999999999</v>
      </c>
    </row>
    <row r="35" spans="1:11" x14ac:dyDescent="0.2">
      <c r="A35" t="s">
        <v>175</v>
      </c>
      <c r="E35">
        <v>45.238999999999997</v>
      </c>
      <c r="F35">
        <v>36.759300000000003</v>
      </c>
      <c r="G35">
        <v>0</v>
      </c>
      <c r="H35">
        <v>0</v>
      </c>
      <c r="I35">
        <v>31</v>
      </c>
      <c r="J35">
        <v>3.6406999999999998</v>
      </c>
      <c r="K35">
        <v>0</v>
      </c>
    </row>
    <row r="36" spans="1:11" x14ac:dyDescent="0.2">
      <c r="B36" t="s">
        <v>176</v>
      </c>
      <c r="E36">
        <v>45.238999999999997</v>
      </c>
      <c r="F36">
        <v>36.759300000000003</v>
      </c>
      <c r="I36">
        <v>31</v>
      </c>
      <c r="J36">
        <v>3.6406999999999998</v>
      </c>
      <c r="K36">
        <v>0</v>
      </c>
    </row>
    <row r="38" spans="1:11" x14ac:dyDescent="0.2">
      <c r="A38" t="s">
        <v>19</v>
      </c>
      <c r="E38">
        <v>1978.7116000000001</v>
      </c>
      <c r="F38">
        <v>1885.3839</v>
      </c>
      <c r="G38">
        <v>1724.5075999999999</v>
      </c>
      <c r="H38">
        <v>191.232</v>
      </c>
      <c r="I38">
        <v>781.5</v>
      </c>
      <c r="J38">
        <v>102.1409</v>
      </c>
      <c r="K38">
        <v>10.828799999999999</v>
      </c>
    </row>
    <row r="40" spans="1:11" ht="409.5" x14ac:dyDescent="0.2">
      <c r="A40" s="3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Аналит.отчет</vt:lpstr>
      <vt:lpstr>Инвест. проекты</vt:lpstr>
      <vt:lpstr>Лист1</vt:lpstr>
      <vt:lpstr>Аналит.отчет!Заголовки_для_печати</vt:lpstr>
      <vt:lpstr>Аналит.отчет!Область_печати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2022-11-08T01:18:25Z</cp:lastPrinted>
  <dcterms:created xsi:type="dcterms:W3CDTF">2006-03-06T08:26:24Z</dcterms:created>
  <dcterms:modified xsi:type="dcterms:W3CDTF">2022-12-22T01:48:31Z</dcterms:modified>
</cp:coreProperties>
</file>